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F:\00 Vorlagen Auswertung\poppsport\"/>
    </mc:Choice>
  </mc:AlternateContent>
  <xr:revisionPtr revIDLastSave="0" documentId="8_{73764984-572D-4EFC-8D81-276D97A77A54}" xr6:coauthVersionLast="47" xr6:coauthVersionMax="47" xr10:uidLastSave="{00000000-0000-0000-0000-000000000000}"/>
  <bookViews>
    <workbookView xWindow="-120" yWindow="-120" windowWidth="38640" windowHeight="21240" tabRatio="566" activeTab="5" xr2:uid="{00000000-000D-0000-FFFF-FFFF00000000}"/>
  </bookViews>
  <sheets>
    <sheet name="Kl 5Mä SpoFe" sheetId="15" r:id="rId1"/>
    <sheet name="Kl 6Mä SpoFe" sheetId="13" r:id="rId2"/>
    <sheet name="Kl 7Mä SpoFe" sheetId="10" r:id="rId3"/>
    <sheet name="Kl 8Mä SpoFe" sheetId="16" r:id="rId4"/>
    <sheet name="Kl 9Mä SpoFe" sheetId="17" r:id="rId5"/>
    <sheet name="Kl 10Mä SpoFe" sheetId="1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8" l="1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I6" i="18"/>
  <c r="I5" i="18"/>
  <c r="I4" i="18"/>
  <c r="I3" i="18"/>
  <c r="I2" i="18"/>
  <c r="Q50" i="18"/>
  <c r="Q49" i="18"/>
  <c r="Q48" i="18"/>
  <c r="Q47" i="18"/>
  <c r="Q46" i="18"/>
  <c r="Q45" i="18"/>
  <c r="Q44" i="18"/>
  <c r="Q43" i="18"/>
  <c r="Q42" i="18"/>
  <c r="Q41" i="18"/>
  <c r="Q40" i="18"/>
  <c r="Q39" i="18"/>
  <c r="Q38" i="18"/>
  <c r="Q37" i="18"/>
  <c r="Q36" i="18"/>
  <c r="Q35" i="18"/>
  <c r="Q34" i="18"/>
  <c r="Q33" i="18"/>
  <c r="Q32" i="18"/>
  <c r="Q31" i="18"/>
  <c r="Q30" i="18"/>
  <c r="Q29" i="18"/>
  <c r="Q28" i="18"/>
  <c r="Q27" i="18"/>
  <c r="Q26" i="18"/>
  <c r="Q25" i="18"/>
  <c r="Q24" i="18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Q9" i="18"/>
  <c r="Q8" i="18"/>
  <c r="Q7" i="18"/>
  <c r="Q6" i="18"/>
  <c r="Q5" i="18"/>
  <c r="Q4" i="18"/>
  <c r="Q3" i="18"/>
  <c r="Q2" i="18"/>
  <c r="Q51" i="17"/>
  <c r="Q50" i="17"/>
  <c r="Q49" i="17"/>
  <c r="Q48" i="17"/>
  <c r="Q47" i="17"/>
  <c r="Q46" i="17"/>
  <c r="Q45" i="17"/>
  <c r="Q44" i="17"/>
  <c r="Q43" i="17"/>
  <c r="Q42" i="17"/>
  <c r="Q41" i="17"/>
  <c r="Q40" i="17"/>
  <c r="Q39" i="17"/>
  <c r="Q38" i="17"/>
  <c r="Q37" i="17"/>
  <c r="Q36" i="17"/>
  <c r="Q35" i="17"/>
  <c r="Q34" i="17"/>
  <c r="Q33" i="17"/>
  <c r="Q32" i="17"/>
  <c r="Q31" i="17"/>
  <c r="Q30" i="17"/>
  <c r="Q29" i="17"/>
  <c r="Q28" i="17"/>
  <c r="Q27" i="17"/>
  <c r="Q26" i="17"/>
  <c r="Q25" i="17"/>
  <c r="Q24" i="17"/>
  <c r="Q23" i="17"/>
  <c r="Q22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9" i="17"/>
  <c r="Q8" i="17"/>
  <c r="Q7" i="17"/>
  <c r="Q6" i="17"/>
  <c r="Q5" i="17"/>
  <c r="Q4" i="17"/>
  <c r="Q3" i="17"/>
  <c r="Q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I4" i="17"/>
  <c r="I3" i="17"/>
  <c r="I2" i="17"/>
  <c r="M51" i="17"/>
  <c r="M50" i="17"/>
  <c r="M49" i="17"/>
  <c r="M48" i="17"/>
  <c r="M47" i="17"/>
  <c r="M46" i="17"/>
  <c r="M45" i="17"/>
  <c r="M44" i="17"/>
  <c r="M43" i="17"/>
  <c r="M42" i="17"/>
  <c r="M41" i="17"/>
  <c r="M40" i="17"/>
  <c r="M39" i="17"/>
  <c r="M38" i="17"/>
  <c r="M37" i="17"/>
  <c r="M36" i="17"/>
  <c r="M35" i="17"/>
  <c r="M34" i="17"/>
  <c r="M33" i="17"/>
  <c r="M32" i="17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M6" i="17"/>
  <c r="M5" i="17"/>
  <c r="M4" i="17"/>
  <c r="M3" i="17"/>
  <c r="M2" i="17"/>
  <c r="M51" i="16"/>
  <c r="M50" i="16"/>
  <c r="M49" i="16"/>
  <c r="M48" i="16"/>
  <c r="M47" i="16"/>
  <c r="M46" i="16"/>
  <c r="M45" i="16"/>
  <c r="M44" i="16"/>
  <c r="M43" i="16"/>
  <c r="M42" i="16"/>
  <c r="M41" i="16"/>
  <c r="M40" i="16"/>
  <c r="M39" i="16"/>
  <c r="M38" i="16"/>
  <c r="M37" i="16"/>
  <c r="M36" i="16"/>
  <c r="M35" i="16"/>
  <c r="M34" i="16"/>
  <c r="M33" i="16"/>
  <c r="M32" i="16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M7" i="16"/>
  <c r="M6" i="16"/>
  <c r="M5" i="16"/>
  <c r="M4" i="16"/>
  <c r="M3" i="16"/>
  <c r="M2" i="16"/>
  <c r="Q51" i="16"/>
  <c r="Q50" i="16"/>
  <c r="Q49" i="16"/>
  <c r="Q48" i="16"/>
  <c r="Q47" i="16"/>
  <c r="Q46" i="16"/>
  <c r="Q45" i="16"/>
  <c r="Q44" i="16"/>
  <c r="Q43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1" i="16"/>
  <c r="Q20" i="16"/>
  <c r="Q19" i="16"/>
  <c r="Q18" i="16"/>
  <c r="Q17" i="16"/>
  <c r="Q16" i="16"/>
  <c r="Q15" i="16"/>
  <c r="Q14" i="16"/>
  <c r="Q13" i="16"/>
  <c r="Q12" i="16"/>
  <c r="Q11" i="16"/>
  <c r="Q10" i="16"/>
  <c r="Q9" i="16"/>
  <c r="Q8" i="16"/>
  <c r="Q7" i="16"/>
  <c r="Q6" i="16"/>
  <c r="Q5" i="16"/>
  <c r="Q4" i="16"/>
  <c r="Q3" i="16"/>
  <c r="Q2" i="16"/>
  <c r="I29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5" i="16"/>
  <c r="I4" i="16"/>
  <c r="I3" i="16"/>
  <c r="I2" i="16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7" i="10"/>
  <c r="Q6" i="10"/>
  <c r="Q5" i="10"/>
  <c r="Q4" i="10"/>
  <c r="Q3" i="10"/>
  <c r="Q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3" i="10"/>
  <c r="I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M3" i="10"/>
  <c r="M2" i="10"/>
  <c r="Q52" i="13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Q7" i="13"/>
  <c r="Q6" i="13"/>
  <c r="Q5" i="13"/>
  <c r="Q4" i="13"/>
  <c r="Q3" i="13"/>
  <c r="Q2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" i="13"/>
  <c r="M5" i="13"/>
  <c r="M4" i="13"/>
  <c r="M3" i="13"/>
  <c r="M2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I3" i="13"/>
  <c r="I2" i="13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I4" i="15"/>
  <c r="I3" i="15"/>
  <c r="I2" i="15"/>
  <c r="M51" i="15"/>
  <c r="M50" i="15"/>
  <c r="M49" i="15"/>
  <c r="M48" i="15"/>
  <c r="M47" i="15"/>
  <c r="M46" i="15"/>
  <c r="M45" i="15"/>
  <c r="M44" i="15"/>
  <c r="M43" i="15"/>
  <c r="M4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M4" i="15"/>
  <c r="M3" i="15"/>
  <c r="M2" i="15"/>
  <c r="G7" i="16"/>
  <c r="M50" i="18"/>
  <c r="M49" i="18"/>
  <c r="M48" i="18"/>
  <c r="M47" i="18"/>
  <c r="M46" i="18"/>
  <c r="M45" i="18"/>
  <c r="M44" i="18"/>
  <c r="M43" i="18"/>
  <c r="M42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M8" i="18"/>
  <c r="M7" i="18"/>
  <c r="M6" i="18"/>
  <c r="M5" i="18"/>
  <c r="M4" i="18"/>
  <c r="M3" i="18"/>
  <c r="M2" i="18"/>
  <c r="G18" i="13"/>
  <c r="K18" i="13"/>
  <c r="O18" i="13"/>
  <c r="R18" i="13" l="1"/>
  <c r="O6" i="18"/>
  <c r="G6" i="18"/>
  <c r="G16" i="18"/>
  <c r="G2" i="15"/>
  <c r="G3" i="15"/>
  <c r="G4" i="15"/>
  <c r="G5" i="15"/>
  <c r="G6" i="15"/>
  <c r="G7" i="15"/>
  <c r="H7" i="15" s="1"/>
  <c r="G8" i="15"/>
  <c r="G9" i="15"/>
  <c r="G10" i="15"/>
  <c r="G11" i="15"/>
  <c r="G12" i="15"/>
  <c r="G13" i="15"/>
  <c r="G14" i="15"/>
  <c r="K3" i="16"/>
  <c r="K4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6" i="18"/>
  <c r="R6" i="18" l="1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O50" i="18" l="1"/>
  <c r="P50" i="18" s="1"/>
  <c r="K50" i="18"/>
  <c r="G50" i="18"/>
  <c r="H50" i="18" s="1"/>
  <c r="O49" i="18"/>
  <c r="P49" i="18" s="1"/>
  <c r="K49" i="18"/>
  <c r="G49" i="18"/>
  <c r="H49" i="18" s="1"/>
  <c r="O48" i="18"/>
  <c r="P48" i="18" s="1"/>
  <c r="K48" i="18"/>
  <c r="L48" i="18" s="1"/>
  <c r="G48" i="18"/>
  <c r="H48" i="18" s="1"/>
  <c r="O47" i="18"/>
  <c r="P47" i="18" s="1"/>
  <c r="K47" i="18"/>
  <c r="L47" i="18" s="1"/>
  <c r="G47" i="18"/>
  <c r="H47" i="18" s="1"/>
  <c r="O46" i="18"/>
  <c r="P46" i="18" s="1"/>
  <c r="K46" i="18"/>
  <c r="G46" i="18"/>
  <c r="H46" i="18" s="1"/>
  <c r="O45" i="18"/>
  <c r="P45" i="18" s="1"/>
  <c r="K45" i="18"/>
  <c r="G45" i="18"/>
  <c r="H45" i="18" s="1"/>
  <c r="O44" i="18"/>
  <c r="P44" i="18" s="1"/>
  <c r="K44" i="18"/>
  <c r="L44" i="18" s="1"/>
  <c r="G44" i="18"/>
  <c r="H44" i="18" s="1"/>
  <c r="O43" i="18"/>
  <c r="P43" i="18" s="1"/>
  <c r="K43" i="18"/>
  <c r="G43" i="18"/>
  <c r="H43" i="18" s="1"/>
  <c r="O42" i="18"/>
  <c r="K42" i="18"/>
  <c r="G42" i="18"/>
  <c r="O41" i="18"/>
  <c r="K41" i="18"/>
  <c r="G41" i="18"/>
  <c r="O40" i="18"/>
  <c r="K40" i="18"/>
  <c r="G40" i="18"/>
  <c r="H40" i="18" s="1"/>
  <c r="O39" i="18"/>
  <c r="K39" i="18"/>
  <c r="G39" i="18"/>
  <c r="H39" i="18" s="1"/>
  <c r="O38" i="18"/>
  <c r="P38" i="18" s="1"/>
  <c r="K38" i="18"/>
  <c r="G38" i="18"/>
  <c r="H38" i="18" s="1"/>
  <c r="O37" i="18"/>
  <c r="K37" i="18"/>
  <c r="G37" i="18"/>
  <c r="O36" i="18"/>
  <c r="K36" i="18"/>
  <c r="G36" i="18"/>
  <c r="O35" i="18"/>
  <c r="K35" i="18"/>
  <c r="G35" i="18"/>
  <c r="O34" i="18"/>
  <c r="P34" i="18" s="1"/>
  <c r="K34" i="18"/>
  <c r="L34" i="18" s="1"/>
  <c r="G34" i="18"/>
  <c r="H34" i="18" s="1"/>
  <c r="O33" i="18"/>
  <c r="K33" i="18"/>
  <c r="G33" i="18"/>
  <c r="O32" i="18"/>
  <c r="K32" i="18"/>
  <c r="G32" i="18"/>
  <c r="O31" i="18"/>
  <c r="K31" i="18"/>
  <c r="G31" i="18"/>
  <c r="O30" i="18"/>
  <c r="K30" i="18"/>
  <c r="G30" i="18"/>
  <c r="O29" i="18"/>
  <c r="K29" i="18"/>
  <c r="G29" i="18"/>
  <c r="O28" i="18"/>
  <c r="P28" i="18" s="1"/>
  <c r="K28" i="18"/>
  <c r="G28" i="18"/>
  <c r="H28" i="18" s="1"/>
  <c r="O27" i="18"/>
  <c r="K27" i="18"/>
  <c r="G27" i="18"/>
  <c r="O26" i="18"/>
  <c r="K26" i="18"/>
  <c r="G26" i="18"/>
  <c r="O25" i="18"/>
  <c r="K25" i="18"/>
  <c r="G25" i="18"/>
  <c r="O24" i="18"/>
  <c r="K24" i="18"/>
  <c r="G24" i="18"/>
  <c r="O23" i="18"/>
  <c r="K23" i="18"/>
  <c r="G23" i="18"/>
  <c r="O22" i="18"/>
  <c r="K22" i="18"/>
  <c r="G22" i="18"/>
  <c r="O21" i="18"/>
  <c r="K21" i="18"/>
  <c r="G21" i="18"/>
  <c r="O20" i="18"/>
  <c r="K20" i="18"/>
  <c r="G20" i="18"/>
  <c r="O19" i="18"/>
  <c r="K19" i="18"/>
  <c r="G19" i="18"/>
  <c r="O18" i="18"/>
  <c r="P18" i="18" s="1"/>
  <c r="K18" i="18"/>
  <c r="G18" i="18"/>
  <c r="H18" i="18" s="1"/>
  <c r="O17" i="18"/>
  <c r="K17" i="18"/>
  <c r="G17" i="18"/>
  <c r="O16" i="18"/>
  <c r="K16" i="18"/>
  <c r="O15" i="18"/>
  <c r="K15" i="18"/>
  <c r="G15" i="18"/>
  <c r="O14" i="18"/>
  <c r="K14" i="18"/>
  <c r="G14" i="18"/>
  <c r="O13" i="18"/>
  <c r="K13" i="18"/>
  <c r="G13" i="18"/>
  <c r="O12" i="18"/>
  <c r="K12" i="18"/>
  <c r="G12" i="18"/>
  <c r="O11" i="18"/>
  <c r="K11" i="18"/>
  <c r="G11" i="18"/>
  <c r="O10" i="18"/>
  <c r="K10" i="18"/>
  <c r="G10" i="18"/>
  <c r="O9" i="18"/>
  <c r="K9" i="18"/>
  <c r="G9" i="18"/>
  <c r="O8" i="18"/>
  <c r="K8" i="18"/>
  <c r="G8" i="18"/>
  <c r="O7" i="18"/>
  <c r="K7" i="18"/>
  <c r="G7" i="18"/>
  <c r="O5" i="18"/>
  <c r="K5" i="18"/>
  <c r="G5" i="18"/>
  <c r="O4" i="18"/>
  <c r="K4" i="18"/>
  <c r="G4" i="18"/>
  <c r="O3" i="18"/>
  <c r="K3" i="18"/>
  <c r="G3" i="18"/>
  <c r="O2" i="18"/>
  <c r="K2" i="18"/>
  <c r="L43" i="18" s="1"/>
  <c r="G2" i="18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L45" i="17" s="1"/>
  <c r="K46" i="17"/>
  <c r="K47" i="17"/>
  <c r="L47" i="17" s="1"/>
  <c r="K48" i="17"/>
  <c r="K49" i="17"/>
  <c r="K50" i="17"/>
  <c r="L50" i="17" s="1"/>
  <c r="K51" i="17"/>
  <c r="K3" i="17"/>
  <c r="K2" i="17"/>
  <c r="O51" i="17"/>
  <c r="P51" i="17" s="1"/>
  <c r="G51" i="17"/>
  <c r="H51" i="17" s="1"/>
  <c r="O50" i="17"/>
  <c r="P50" i="17" s="1"/>
  <c r="G50" i="17"/>
  <c r="H50" i="17" s="1"/>
  <c r="O49" i="17"/>
  <c r="G49" i="17"/>
  <c r="O48" i="17"/>
  <c r="G48" i="17"/>
  <c r="O47" i="17"/>
  <c r="P47" i="17" s="1"/>
  <c r="G47" i="17"/>
  <c r="H47" i="17" s="1"/>
  <c r="O46" i="17"/>
  <c r="G46" i="17"/>
  <c r="O45" i="17"/>
  <c r="P45" i="17" s="1"/>
  <c r="G45" i="17"/>
  <c r="H45" i="17" s="1"/>
  <c r="O44" i="17"/>
  <c r="G44" i="17"/>
  <c r="O43" i="17"/>
  <c r="G43" i="17"/>
  <c r="O42" i="17"/>
  <c r="G42" i="17"/>
  <c r="O41" i="17"/>
  <c r="G41" i="17"/>
  <c r="O40" i="17"/>
  <c r="G40" i="17"/>
  <c r="O39" i="17"/>
  <c r="G39" i="17"/>
  <c r="O38" i="17"/>
  <c r="G38" i="17"/>
  <c r="O37" i="17"/>
  <c r="G37" i="17"/>
  <c r="O36" i="17"/>
  <c r="P36" i="17" s="1"/>
  <c r="G36" i="17"/>
  <c r="H36" i="17" s="1"/>
  <c r="O35" i="17"/>
  <c r="G35" i="17"/>
  <c r="O34" i="17"/>
  <c r="G34" i="17"/>
  <c r="O33" i="17"/>
  <c r="G33" i="17"/>
  <c r="O32" i="17"/>
  <c r="G32" i="17"/>
  <c r="O31" i="17"/>
  <c r="G31" i="17"/>
  <c r="O30" i="17"/>
  <c r="G30" i="17"/>
  <c r="O29" i="17"/>
  <c r="G29" i="17"/>
  <c r="O28" i="17"/>
  <c r="G28" i="17"/>
  <c r="O27" i="17"/>
  <c r="G27" i="17"/>
  <c r="O26" i="17"/>
  <c r="G26" i="17"/>
  <c r="O25" i="17"/>
  <c r="G25" i="17"/>
  <c r="O24" i="17"/>
  <c r="G24" i="17"/>
  <c r="O23" i="17"/>
  <c r="G23" i="17"/>
  <c r="O22" i="17"/>
  <c r="G22" i="17"/>
  <c r="O21" i="17"/>
  <c r="G21" i="17"/>
  <c r="O20" i="17"/>
  <c r="G20" i="17"/>
  <c r="O19" i="17"/>
  <c r="G19" i="17"/>
  <c r="O18" i="17"/>
  <c r="G18" i="17"/>
  <c r="O17" i="17"/>
  <c r="G17" i="17"/>
  <c r="O16" i="17"/>
  <c r="G16" i="17"/>
  <c r="O15" i="17"/>
  <c r="G15" i="17"/>
  <c r="O14" i="17"/>
  <c r="G14" i="17"/>
  <c r="O13" i="17"/>
  <c r="G13" i="17"/>
  <c r="O12" i="17"/>
  <c r="G12" i="17"/>
  <c r="H12" i="17" s="1"/>
  <c r="O11" i="17"/>
  <c r="G11" i="17"/>
  <c r="O10" i="17"/>
  <c r="P10" i="17" s="1"/>
  <c r="G10" i="17"/>
  <c r="O9" i="17"/>
  <c r="G9" i="17"/>
  <c r="O8" i="17"/>
  <c r="G8" i="17"/>
  <c r="O7" i="17"/>
  <c r="G7" i="17"/>
  <c r="O6" i="17"/>
  <c r="G6" i="17"/>
  <c r="O5" i="17"/>
  <c r="P5" i="17" s="1"/>
  <c r="G5" i="17"/>
  <c r="H5" i="17" s="1"/>
  <c r="O4" i="17"/>
  <c r="G4" i="17"/>
  <c r="O3" i="17"/>
  <c r="G3" i="17"/>
  <c r="O2" i="17"/>
  <c r="G2" i="17"/>
  <c r="H46" i="17" s="1"/>
  <c r="O4" i="16"/>
  <c r="O5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P24" i="16" s="1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P47" i="16" s="1"/>
  <c r="O48" i="16"/>
  <c r="O49" i="16"/>
  <c r="O50" i="16"/>
  <c r="P50" i="16" s="1"/>
  <c r="O51" i="16"/>
  <c r="P51" i="16" s="1"/>
  <c r="O3" i="16"/>
  <c r="O2" i="16"/>
  <c r="K51" i="16"/>
  <c r="G51" i="16"/>
  <c r="H51" i="16" s="1"/>
  <c r="K50" i="16"/>
  <c r="L50" i="16" s="1"/>
  <c r="G50" i="16"/>
  <c r="H50" i="16" s="1"/>
  <c r="K49" i="16"/>
  <c r="G49" i="16"/>
  <c r="K48" i="16"/>
  <c r="L48" i="16" s="1"/>
  <c r="G48" i="16"/>
  <c r="H48" i="16" s="1"/>
  <c r="K47" i="16"/>
  <c r="G47" i="16"/>
  <c r="H47" i="16" s="1"/>
  <c r="K46" i="16"/>
  <c r="G46" i="16"/>
  <c r="K45" i="16"/>
  <c r="G45" i="16"/>
  <c r="K44" i="16"/>
  <c r="L44" i="16" s="1"/>
  <c r="G44" i="16"/>
  <c r="K43" i="16"/>
  <c r="L29" i="16" s="1"/>
  <c r="G43" i="16"/>
  <c r="K42" i="16"/>
  <c r="G42" i="16"/>
  <c r="K41" i="16"/>
  <c r="G41" i="16"/>
  <c r="K40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H24" i="16" s="1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6" i="16"/>
  <c r="G5" i="16"/>
  <c r="G4" i="16"/>
  <c r="G3" i="16"/>
  <c r="K2" i="16"/>
  <c r="G2" i="16"/>
  <c r="R38" i="16" l="1"/>
  <c r="P49" i="16"/>
  <c r="H19" i="17"/>
  <c r="H31" i="17"/>
  <c r="P21" i="18"/>
  <c r="H40" i="16"/>
  <c r="H46" i="16"/>
  <c r="P5" i="18"/>
  <c r="L7" i="18"/>
  <c r="H41" i="16"/>
  <c r="L15" i="16"/>
  <c r="L33" i="16"/>
  <c r="H21" i="17"/>
  <c r="H14" i="18"/>
  <c r="H42" i="16"/>
  <c r="H43" i="16"/>
  <c r="H49" i="16"/>
  <c r="L23" i="16"/>
  <c r="L16" i="16"/>
  <c r="L35" i="16"/>
  <c r="P14" i="18"/>
  <c r="H44" i="16"/>
  <c r="L17" i="16"/>
  <c r="H45" i="16"/>
  <c r="H25" i="18"/>
  <c r="H26" i="18"/>
  <c r="H27" i="18"/>
  <c r="P46" i="16"/>
  <c r="P45" i="16"/>
  <c r="P42" i="16"/>
  <c r="P43" i="16"/>
  <c r="P41" i="16"/>
  <c r="P26" i="18"/>
  <c r="L40" i="16"/>
  <c r="L42" i="16"/>
  <c r="L43" i="16"/>
  <c r="L46" i="16"/>
  <c r="L14" i="18"/>
  <c r="L27" i="18"/>
  <c r="P35" i="16"/>
  <c r="P31" i="16"/>
  <c r="H7" i="18"/>
  <c r="H6" i="18"/>
  <c r="H21" i="18"/>
  <c r="L4" i="17"/>
  <c r="P26" i="16"/>
  <c r="P19" i="17"/>
  <c r="P21" i="17"/>
  <c r="P6" i="17"/>
  <c r="P31" i="17"/>
  <c r="H33" i="16"/>
  <c r="H31" i="16"/>
  <c r="H16" i="16"/>
  <c r="H17" i="16"/>
  <c r="L18" i="18"/>
  <c r="L21" i="18"/>
  <c r="H10" i="17"/>
  <c r="H6" i="17"/>
  <c r="R35" i="16"/>
  <c r="R48" i="18"/>
  <c r="R36" i="17"/>
  <c r="R6" i="16"/>
  <c r="L36" i="16"/>
  <c r="R24" i="16"/>
  <c r="L25" i="16"/>
  <c r="L32" i="16"/>
  <c r="P25" i="18"/>
  <c r="P18" i="17"/>
  <c r="P22" i="18"/>
  <c r="L39" i="16"/>
  <c r="R51" i="16"/>
  <c r="L20" i="16"/>
  <c r="P17" i="18"/>
  <c r="R16" i="16"/>
  <c r="H41" i="18"/>
  <c r="H34" i="16"/>
  <c r="P20" i="18"/>
  <c r="R33" i="16"/>
  <c r="L27" i="16"/>
  <c r="L16" i="17"/>
  <c r="H39" i="16"/>
  <c r="R47" i="16"/>
  <c r="L21" i="16"/>
  <c r="L28" i="16"/>
  <c r="P16" i="17"/>
  <c r="H42" i="18"/>
  <c r="P24" i="18"/>
  <c r="P13" i="17"/>
  <c r="P17" i="17"/>
  <c r="H37" i="16"/>
  <c r="H38" i="16"/>
  <c r="H48" i="17"/>
  <c r="P23" i="16"/>
  <c r="P22" i="16"/>
  <c r="P39" i="16"/>
  <c r="P38" i="16"/>
  <c r="P18" i="16"/>
  <c r="P19" i="16"/>
  <c r="P37" i="16"/>
  <c r="P34" i="16"/>
  <c r="P11" i="16"/>
  <c r="P32" i="16"/>
  <c r="P30" i="16"/>
  <c r="P27" i="16"/>
  <c r="P14" i="16"/>
  <c r="P28" i="16"/>
  <c r="P15" i="16"/>
  <c r="P16" i="18"/>
  <c r="P13" i="18"/>
  <c r="P12" i="18"/>
  <c r="P9" i="18"/>
  <c r="P10" i="18"/>
  <c r="P8" i="18"/>
  <c r="P6" i="18"/>
  <c r="P4" i="18"/>
  <c r="P3" i="18"/>
  <c r="P36" i="18"/>
  <c r="P37" i="18"/>
  <c r="P40" i="18"/>
  <c r="P41" i="18"/>
  <c r="P42" i="18"/>
  <c r="L13" i="16"/>
  <c r="L12" i="16"/>
  <c r="L11" i="16"/>
  <c r="L8" i="16"/>
  <c r="R8" i="16"/>
  <c r="L7" i="16"/>
  <c r="L5" i="16"/>
  <c r="L3" i="16"/>
  <c r="L4" i="16"/>
  <c r="R4" i="16"/>
  <c r="H44" i="17"/>
  <c r="H42" i="17"/>
  <c r="H43" i="17"/>
  <c r="H39" i="17"/>
  <c r="H40" i="17"/>
  <c r="H38" i="17"/>
  <c r="H41" i="17"/>
  <c r="H33" i="17"/>
  <c r="H34" i="17"/>
  <c r="H37" i="17"/>
  <c r="H32" i="17"/>
  <c r="H35" i="17"/>
  <c r="H37" i="18"/>
  <c r="H35" i="18"/>
  <c r="H17" i="18"/>
  <c r="H29" i="18"/>
  <c r="H30" i="18"/>
  <c r="H32" i="18"/>
  <c r="H33" i="18"/>
  <c r="H24" i="18"/>
  <c r="H31" i="18"/>
  <c r="L17" i="17"/>
  <c r="L8" i="17"/>
  <c r="L12" i="17"/>
  <c r="L13" i="17"/>
  <c r="L9" i="17"/>
  <c r="L29" i="17"/>
  <c r="P10" i="16"/>
  <c r="P12" i="16"/>
  <c r="P6" i="16"/>
  <c r="P7" i="16"/>
  <c r="L33" i="17"/>
  <c r="L32" i="17"/>
  <c r="L28" i="17"/>
  <c r="L25" i="17"/>
  <c r="L24" i="17"/>
  <c r="L20" i="17"/>
  <c r="L49" i="17"/>
  <c r="H22" i="18"/>
  <c r="H23" i="18"/>
  <c r="H19" i="18"/>
  <c r="H20" i="18"/>
  <c r="R22" i="18"/>
  <c r="H16" i="18"/>
  <c r="H13" i="18"/>
  <c r="H15" i="18"/>
  <c r="H12" i="18"/>
  <c r="H11" i="18"/>
  <c r="H10" i="18"/>
  <c r="H5" i="18"/>
  <c r="H8" i="18"/>
  <c r="H9" i="18"/>
  <c r="H4" i="18"/>
  <c r="H3" i="18"/>
  <c r="H2" i="18"/>
  <c r="P14" i="17"/>
  <c r="P15" i="17"/>
  <c r="P9" i="17"/>
  <c r="P11" i="17"/>
  <c r="P12" i="17"/>
  <c r="P8" i="17"/>
  <c r="P7" i="17"/>
  <c r="P4" i="17"/>
  <c r="R4" i="17"/>
  <c r="P29" i="17"/>
  <c r="P2" i="17"/>
  <c r="P34" i="17"/>
  <c r="P32" i="17"/>
  <c r="P33" i="17"/>
  <c r="P30" i="17"/>
  <c r="P28" i="17"/>
  <c r="P26" i="17"/>
  <c r="P27" i="17"/>
  <c r="P23" i="17"/>
  <c r="P24" i="17"/>
  <c r="P25" i="17"/>
  <c r="P22" i="17"/>
  <c r="P49" i="17"/>
  <c r="P48" i="17"/>
  <c r="P20" i="17"/>
  <c r="H36" i="16"/>
  <c r="H32" i="16"/>
  <c r="H29" i="16"/>
  <c r="H20" i="16"/>
  <c r="H30" i="16"/>
  <c r="H26" i="16"/>
  <c r="H27" i="16"/>
  <c r="H28" i="16"/>
  <c r="H25" i="16"/>
  <c r="H22" i="16"/>
  <c r="H23" i="16"/>
  <c r="H21" i="16"/>
  <c r="H18" i="16"/>
  <c r="H14" i="16"/>
  <c r="H19" i="16"/>
  <c r="H15" i="16"/>
  <c r="P42" i="17"/>
  <c r="P43" i="17"/>
  <c r="P46" i="17"/>
  <c r="P44" i="17"/>
  <c r="R46" i="17"/>
  <c r="P41" i="17"/>
  <c r="P38" i="17"/>
  <c r="P39" i="17"/>
  <c r="P40" i="17"/>
  <c r="P37" i="17"/>
  <c r="P35" i="17"/>
  <c r="L46" i="17"/>
  <c r="L40" i="17"/>
  <c r="L42" i="17"/>
  <c r="L38" i="17"/>
  <c r="L39" i="17"/>
  <c r="L35" i="17"/>
  <c r="P39" i="18"/>
  <c r="R36" i="18"/>
  <c r="P32" i="18"/>
  <c r="P33" i="18"/>
  <c r="P30" i="18"/>
  <c r="P29" i="18"/>
  <c r="L39" i="18"/>
  <c r="L40" i="18"/>
  <c r="L36" i="18"/>
  <c r="L35" i="18"/>
  <c r="L31" i="18"/>
  <c r="L30" i="18"/>
  <c r="L25" i="18"/>
  <c r="L33" i="18"/>
  <c r="L22" i="18"/>
  <c r="H11" i="16"/>
  <c r="H13" i="16"/>
  <c r="H10" i="16"/>
  <c r="H12" i="16"/>
  <c r="R14" i="16"/>
  <c r="H7" i="16"/>
  <c r="H9" i="16"/>
  <c r="H8" i="16"/>
  <c r="R9" i="16"/>
  <c r="H6" i="16"/>
  <c r="H3" i="16"/>
  <c r="H2" i="16"/>
  <c r="H5" i="16"/>
  <c r="H4" i="16"/>
  <c r="H29" i="17"/>
  <c r="H30" i="17"/>
  <c r="R29" i="17"/>
  <c r="H28" i="17"/>
  <c r="H27" i="17"/>
  <c r="H25" i="17"/>
  <c r="H26" i="17"/>
  <c r="H24" i="17"/>
  <c r="H23" i="17"/>
  <c r="H22" i="17"/>
  <c r="H18" i="17"/>
  <c r="H17" i="17"/>
  <c r="H20" i="17"/>
  <c r="H16" i="17"/>
  <c r="H15" i="17"/>
  <c r="H14" i="17"/>
  <c r="H3" i="17"/>
  <c r="H13" i="17"/>
  <c r="H7" i="17"/>
  <c r="H8" i="17"/>
  <c r="H9" i="17"/>
  <c r="H11" i="17"/>
  <c r="H2" i="17"/>
  <c r="L23" i="18"/>
  <c r="L19" i="18"/>
  <c r="L17" i="18"/>
  <c r="L15" i="18"/>
  <c r="L6" i="18"/>
  <c r="R8" i="18"/>
  <c r="R5" i="18"/>
  <c r="R17" i="18"/>
  <c r="R30" i="18"/>
  <c r="R44" i="18"/>
  <c r="R49" i="18"/>
  <c r="R11" i="18"/>
  <c r="R18" i="18"/>
  <c r="R24" i="18"/>
  <c r="R33" i="18"/>
  <c r="L9" i="18"/>
  <c r="L11" i="18"/>
  <c r="L5" i="18"/>
  <c r="L4" i="18"/>
  <c r="R32" i="16"/>
  <c r="R5" i="16"/>
  <c r="L9" i="16"/>
  <c r="R22" i="16"/>
  <c r="L24" i="16"/>
  <c r="R29" i="16"/>
  <c r="H35" i="16"/>
  <c r="L38" i="16"/>
  <c r="L51" i="16"/>
  <c r="R43" i="16"/>
  <c r="R39" i="16"/>
  <c r="R13" i="17"/>
  <c r="L10" i="18"/>
  <c r="R10" i="18"/>
  <c r="R13" i="18"/>
  <c r="L13" i="18"/>
  <c r="R27" i="18"/>
  <c r="R29" i="18"/>
  <c r="L29" i="18"/>
  <c r="P8" i="16"/>
  <c r="R17" i="16"/>
  <c r="R13" i="16"/>
  <c r="R19" i="16"/>
  <c r="R25" i="16"/>
  <c r="R37" i="17"/>
  <c r="L37" i="17"/>
  <c r="R21" i="17"/>
  <c r="L21" i="17"/>
  <c r="L5" i="17"/>
  <c r="R5" i="17"/>
  <c r="R14" i="18"/>
  <c r="R20" i="16"/>
  <c r="L26" i="18"/>
  <c r="R26" i="18"/>
  <c r="P16" i="16"/>
  <c r="R31" i="16"/>
  <c r="R34" i="16"/>
  <c r="L47" i="16"/>
  <c r="R7" i="16"/>
  <c r="R15" i="16"/>
  <c r="R18" i="16"/>
  <c r="L19" i="16"/>
  <c r="R21" i="16"/>
  <c r="R30" i="16"/>
  <c r="L31" i="16"/>
  <c r="L34" i="16"/>
  <c r="R42" i="16"/>
  <c r="R34" i="18"/>
  <c r="R40" i="18"/>
  <c r="R49" i="17"/>
  <c r="R51" i="17"/>
  <c r="R31" i="17"/>
  <c r="R23" i="17"/>
  <c r="R15" i="17"/>
  <c r="R7" i="17"/>
  <c r="R4" i="18"/>
  <c r="R16" i="18"/>
  <c r="R19" i="18"/>
  <c r="R21" i="18"/>
  <c r="R32" i="18"/>
  <c r="R35" i="18"/>
  <c r="R41" i="18"/>
  <c r="R12" i="18"/>
  <c r="R15" i="18"/>
  <c r="R28" i="18"/>
  <c r="R31" i="18"/>
  <c r="R37" i="18"/>
  <c r="R3" i="18"/>
  <c r="R7" i="18"/>
  <c r="R9" i="18"/>
  <c r="R20" i="18"/>
  <c r="R23" i="18"/>
  <c r="R25" i="18"/>
  <c r="R45" i="18"/>
  <c r="L2" i="18"/>
  <c r="R2" i="18"/>
  <c r="P2" i="18"/>
  <c r="L3" i="18"/>
  <c r="P7" i="18"/>
  <c r="L8" i="18"/>
  <c r="P11" i="18"/>
  <c r="L12" i="18"/>
  <c r="P15" i="18"/>
  <c r="L16" i="18"/>
  <c r="P19" i="18"/>
  <c r="L20" i="18"/>
  <c r="P23" i="18"/>
  <c r="L24" i="18"/>
  <c r="P27" i="18"/>
  <c r="L28" i="18"/>
  <c r="P31" i="18"/>
  <c r="L32" i="18"/>
  <c r="P35" i="18"/>
  <c r="H36" i="18"/>
  <c r="R39" i="18"/>
  <c r="R43" i="18"/>
  <c r="R47" i="18"/>
  <c r="R38" i="18"/>
  <c r="L38" i="18"/>
  <c r="R42" i="18"/>
  <c r="L42" i="18"/>
  <c r="R46" i="18"/>
  <c r="L46" i="18"/>
  <c r="R50" i="18"/>
  <c r="L50" i="18"/>
  <c r="L37" i="18"/>
  <c r="L41" i="18"/>
  <c r="L45" i="18"/>
  <c r="L49" i="18"/>
  <c r="P3" i="17"/>
  <c r="R35" i="17"/>
  <c r="L51" i="17"/>
  <c r="R12" i="17"/>
  <c r="R14" i="17"/>
  <c r="L14" i="17"/>
  <c r="R22" i="17"/>
  <c r="L22" i="17"/>
  <c r="H4" i="17"/>
  <c r="L15" i="17"/>
  <c r="R3" i="17"/>
  <c r="R11" i="17"/>
  <c r="R16" i="17"/>
  <c r="R19" i="17"/>
  <c r="R27" i="17"/>
  <c r="R33" i="17"/>
  <c r="L36" i="17"/>
  <c r="H49" i="17"/>
  <c r="R6" i="17"/>
  <c r="L6" i="17"/>
  <c r="R20" i="17"/>
  <c r="R28" i="17"/>
  <c r="R30" i="17"/>
  <c r="L30" i="17"/>
  <c r="R42" i="17"/>
  <c r="R48" i="17"/>
  <c r="L48" i="17"/>
  <c r="L7" i="17"/>
  <c r="L23" i="17"/>
  <c r="L31" i="17"/>
  <c r="L43" i="17"/>
  <c r="R43" i="17"/>
  <c r="R47" i="17"/>
  <c r="R2" i="17"/>
  <c r="L2" i="17"/>
  <c r="R8" i="17"/>
  <c r="R9" i="17"/>
  <c r="R10" i="17"/>
  <c r="L10" i="17"/>
  <c r="R17" i="17"/>
  <c r="R18" i="17"/>
  <c r="L18" i="17"/>
  <c r="R24" i="17"/>
  <c r="R25" i="17"/>
  <c r="R26" i="17"/>
  <c r="L26" i="17"/>
  <c r="R32" i="17"/>
  <c r="R34" i="17"/>
  <c r="L34" i="17"/>
  <c r="L3" i="17"/>
  <c r="L11" i="17"/>
  <c r="L19" i="17"/>
  <c r="L27" i="17"/>
  <c r="R38" i="17"/>
  <c r="R41" i="17"/>
  <c r="L41" i="17"/>
  <c r="R45" i="17"/>
  <c r="R44" i="17"/>
  <c r="R50" i="17"/>
  <c r="R39" i="17"/>
  <c r="R40" i="17"/>
  <c r="L44" i="17"/>
  <c r="R2" i="16"/>
  <c r="P4" i="16"/>
  <c r="R12" i="16"/>
  <c r="P20" i="16"/>
  <c r="R28" i="16"/>
  <c r="R23" i="16"/>
  <c r="P2" i="16"/>
  <c r="R10" i="16"/>
  <c r="R11" i="16"/>
  <c r="R26" i="16"/>
  <c r="R27" i="16"/>
  <c r="R3" i="16"/>
  <c r="P3" i="16"/>
  <c r="R41" i="16"/>
  <c r="L41" i="16"/>
  <c r="L2" i="16"/>
  <c r="P5" i="16"/>
  <c r="L6" i="16"/>
  <c r="P9" i="16"/>
  <c r="L10" i="16"/>
  <c r="P13" i="16"/>
  <c r="L14" i="16"/>
  <c r="P17" i="16"/>
  <c r="L18" i="16"/>
  <c r="P21" i="16"/>
  <c r="L22" i="16"/>
  <c r="P25" i="16"/>
  <c r="L26" i="16"/>
  <c r="P29" i="16"/>
  <c r="L30" i="16"/>
  <c r="P33" i="16"/>
  <c r="R44" i="16"/>
  <c r="P44" i="16"/>
  <c r="R37" i="16"/>
  <c r="L37" i="16"/>
  <c r="R46" i="16"/>
  <c r="R48" i="16"/>
  <c r="P48" i="16"/>
  <c r="R50" i="16"/>
  <c r="R36" i="16"/>
  <c r="P36" i="16"/>
  <c r="R40" i="16"/>
  <c r="P40" i="16"/>
  <c r="R45" i="16"/>
  <c r="L45" i="16"/>
  <c r="R49" i="16"/>
  <c r="L49" i="16"/>
  <c r="Q3" i="15"/>
  <c r="Q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Q49" i="15"/>
  <c r="Q50" i="15"/>
  <c r="Q51" i="15"/>
  <c r="Q2" i="15"/>
  <c r="O51" i="15"/>
  <c r="K51" i="15"/>
  <c r="G51" i="15"/>
  <c r="O50" i="15"/>
  <c r="K50" i="15"/>
  <c r="G50" i="15"/>
  <c r="O49" i="15"/>
  <c r="P49" i="15" s="1"/>
  <c r="K49" i="15"/>
  <c r="L49" i="15" s="1"/>
  <c r="G49" i="15"/>
  <c r="H49" i="15" s="1"/>
  <c r="O48" i="15"/>
  <c r="K48" i="15"/>
  <c r="G48" i="15"/>
  <c r="O47" i="15"/>
  <c r="K47" i="15"/>
  <c r="G47" i="15"/>
  <c r="O46" i="15"/>
  <c r="K46" i="15"/>
  <c r="G46" i="15"/>
  <c r="O45" i="15"/>
  <c r="K45" i="15"/>
  <c r="G45" i="15"/>
  <c r="O44" i="15"/>
  <c r="K44" i="15"/>
  <c r="G44" i="15"/>
  <c r="O43" i="15"/>
  <c r="K43" i="15"/>
  <c r="G43" i="15"/>
  <c r="O42" i="15"/>
  <c r="K42" i="15"/>
  <c r="G42" i="15"/>
  <c r="O41" i="15"/>
  <c r="K41" i="15"/>
  <c r="G41" i="15"/>
  <c r="H41" i="15" s="1"/>
  <c r="O40" i="15"/>
  <c r="K40" i="15"/>
  <c r="G40" i="15"/>
  <c r="O39" i="15"/>
  <c r="K39" i="15"/>
  <c r="G39" i="15"/>
  <c r="O38" i="15"/>
  <c r="K38" i="15"/>
  <c r="G38" i="15"/>
  <c r="O37" i="15"/>
  <c r="K37" i="15"/>
  <c r="G37" i="15"/>
  <c r="O36" i="15"/>
  <c r="K36" i="15"/>
  <c r="G36" i="15"/>
  <c r="O35" i="15"/>
  <c r="K35" i="15"/>
  <c r="G35" i="15"/>
  <c r="O34" i="15"/>
  <c r="K34" i="15"/>
  <c r="G34" i="15"/>
  <c r="O33" i="15"/>
  <c r="K33" i="15"/>
  <c r="G33" i="15"/>
  <c r="O32" i="15"/>
  <c r="K32" i="15"/>
  <c r="G32" i="15"/>
  <c r="O31" i="15"/>
  <c r="K31" i="15"/>
  <c r="G31" i="15"/>
  <c r="O30" i="15"/>
  <c r="K30" i="15"/>
  <c r="G30" i="15"/>
  <c r="O29" i="15"/>
  <c r="K29" i="15"/>
  <c r="G29" i="15"/>
  <c r="O28" i="15"/>
  <c r="K28" i="15"/>
  <c r="G28" i="15"/>
  <c r="O27" i="15"/>
  <c r="K27" i="15"/>
  <c r="G27" i="15"/>
  <c r="O26" i="15"/>
  <c r="K26" i="15"/>
  <c r="G26" i="15"/>
  <c r="O25" i="15"/>
  <c r="K25" i="15"/>
  <c r="G25" i="15"/>
  <c r="O24" i="15"/>
  <c r="K24" i="15"/>
  <c r="G24" i="15"/>
  <c r="O23" i="15"/>
  <c r="K23" i="15"/>
  <c r="G23" i="15"/>
  <c r="O22" i="15"/>
  <c r="K22" i="15"/>
  <c r="G22" i="15"/>
  <c r="O21" i="15"/>
  <c r="K21" i="15"/>
  <c r="G21" i="15"/>
  <c r="O20" i="15"/>
  <c r="K20" i="15"/>
  <c r="G20" i="15"/>
  <c r="O19" i="15"/>
  <c r="K19" i="15"/>
  <c r="G19" i="15"/>
  <c r="O18" i="15"/>
  <c r="K18" i="15"/>
  <c r="G18" i="15"/>
  <c r="O17" i="15"/>
  <c r="K17" i="15"/>
  <c r="G17" i="15"/>
  <c r="O16" i="15"/>
  <c r="K16" i="15"/>
  <c r="G16" i="15"/>
  <c r="O15" i="15"/>
  <c r="K15" i="15"/>
  <c r="G15" i="15"/>
  <c r="O14" i="15"/>
  <c r="K14" i="15"/>
  <c r="O13" i="15"/>
  <c r="K13" i="15"/>
  <c r="O12" i="15"/>
  <c r="K12" i="15"/>
  <c r="O11" i="15"/>
  <c r="K11" i="15"/>
  <c r="O10" i="15"/>
  <c r="K10" i="15"/>
  <c r="O9" i="15"/>
  <c r="K9" i="15"/>
  <c r="O8" i="15"/>
  <c r="K8" i="15"/>
  <c r="O7" i="15"/>
  <c r="K7" i="15"/>
  <c r="O6" i="15"/>
  <c r="K6" i="15"/>
  <c r="O5" i="15"/>
  <c r="K5" i="15"/>
  <c r="O4" i="15"/>
  <c r="K4" i="15"/>
  <c r="O3" i="15"/>
  <c r="K3" i="15"/>
  <c r="O2" i="15"/>
  <c r="K2" i="15"/>
  <c r="O52" i="13"/>
  <c r="K52" i="13"/>
  <c r="G52" i="13"/>
  <c r="O51" i="13"/>
  <c r="K51" i="13"/>
  <c r="G51" i="13"/>
  <c r="O50" i="13"/>
  <c r="K50" i="13"/>
  <c r="G50" i="13"/>
  <c r="O49" i="13"/>
  <c r="K49" i="13"/>
  <c r="G49" i="13"/>
  <c r="O48" i="13"/>
  <c r="K48" i="13"/>
  <c r="G48" i="13"/>
  <c r="O47" i="13"/>
  <c r="P47" i="13" s="1"/>
  <c r="K47" i="13"/>
  <c r="L47" i="13" s="1"/>
  <c r="G47" i="13"/>
  <c r="O46" i="13"/>
  <c r="K46" i="13"/>
  <c r="G46" i="13"/>
  <c r="O45" i="13"/>
  <c r="K45" i="13"/>
  <c r="G45" i="13"/>
  <c r="O44" i="13"/>
  <c r="K44" i="13"/>
  <c r="G44" i="13"/>
  <c r="O43" i="13"/>
  <c r="P43" i="13" s="1"/>
  <c r="K43" i="13"/>
  <c r="L43" i="13" s="1"/>
  <c r="G43" i="13"/>
  <c r="O42" i="13"/>
  <c r="K42" i="13"/>
  <c r="G42" i="13"/>
  <c r="O41" i="13"/>
  <c r="K41" i="13"/>
  <c r="G41" i="13"/>
  <c r="O40" i="13"/>
  <c r="K40" i="13"/>
  <c r="G40" i="13"/>
  <c r="O39" i="13"/>
  <c r="K39" i="13"/>
  <c r="G39" i="13"/>
  <c r="O38" i="13"/>
  <c r="K38" i="13"/>
  <c r="G38" i="13"/>
  <c r="O37" i="13"/>
  <c r="K37" i="13"/>
  <c r="G37" i="13"/>
  <c r="O36" i="13"/>
  <c r="K36" i="13"/>
  <c r="G36" i="13"/>
  <c r="O35" i="13"/>
  <c r="K35" i="13"/>
  <c r="G35" i="13"/>
  <c r="O34" i="13"/>
  <c r="K34" i="13"/>
  <c r="G34" i="13"/>
  <c r="O33" i="13"/>
  <c r="K33" i="13"/>
  <c r="G33" i="13"/>
  <c r="O32" i="13"/>
  <c r="K32" i="13"/>
  <c r="G32" i="13"/>
  <c r="O31" i="13"/>
  <c r="K31" i="13"/>
  <c r="G31" i="13"/>
  <c r="O30" i="13"/>
  <c r="K30" i="13"/>
  <c r="G30" i="13"/>
  <c r="O29" i="13"/>
  <c r="K29" i="13"/>
  <c r="G29" i="13"/>
  <c r="O28" i="13"/>
  <c r="K28" i="13"/>
  <c r="G28" i="13"/>
  <c r="O27" i="13"/>
  <c r="K27" i="13"/>
  <c r="G27" i="13"/>
  <c r="O26" i="13"/>
  <c r="K26" i="13"/>
  <c r="G26" i="13"/>
  <c r="O25" i="13"/>
  <c r="K25" i="13"/>
  <c r="G25" i="13"/>
  <c r="O24" i="13"/>
  <c r="K24" i="13"/>
  <c r="G24" i="13"/>
  <c r="O23" i="13"/>
  <c r="K23" i="13"/>
  <c r="G23" i="13"/>
  <c r="O22" i="13"/>
  <c r="K22" i="13"/>
  <c r="G22" i="13"/>
  <c r="O21" i="13"/>
  <c r="K21" i="13"/>
  <c r="G21" i="13"/>
  <c r="O20" i="13"/>
  <c r="K20" i="13"/>
  <c r="G20" i="13"/>
  <c r="O19" i="13"/>
  <c r="K19" i="13"/>
  <c r="G19" i="13"/>
  <c r="O17" i="13"/>
  <c r="K17" i="13"/>
  <c r="G17" i="13"/>
  <c r="O16" i="13"/>
  <c r="K16" i="13"/>
  <c r="G16" i="13"/>
  <c r="O15" i="13"/>
  <c r="K15" i="13"/>
  <c r="G15" i="13"/>
  <c r="O14" i="13"/>
  <c r="K14" i="13"/>
  <c r="G14" i="13"/>
  <c r="O13" i="13"/>
  <c r="K13" i="13"/>
  <c r="G13" i="13"/>
  <c r="O12" i="13"/>
  <c r="K12" i="13"/>
  <c r="G12" i="13"/>
  <c r="O11" i="13"/>
  <c r="K11" i="13"/>
  <c r="G11" i="13"/>
  <c r="O10" i="13"/>
  <c r="K10" i="13"/>
  <c r="G10" i="13"/>
  <c r="O9" i="13"/>
  <c r="K9" i="13"/>
  <c r="G9" i="13"/>
  <c r="O8" i="13"/>
  <c r="K8" i="13"/>
  <c r="G8" i="13"/>
  <c r="O7" i="13"/>
  <c r="K7" i="13"/>
  <c r="G7" i="13"/>
  <c r="O6" i="13"/>
  <c r="K6" i="13"/>
  <c r="G6" i="13"/>
  <c r="O5" i="13"/>
  <c r="K5" i="13"/>
  <c r="G5" i="13"/>
  <c r="O4" i="13"/>
  <c r="K4" i="13"/>
  <c r="G4" i="13"/>
  <c r="O3" i="13"/>
  <c r="K3" i="13"/>
  <c r="G3" i="13"/>
  <c r="O2" i="13"/>
  <c r="K2" i="13"/>
  <c r="G2" i="13"/>
  <c r="O51" i="10"/>
  <c r="P51" i="10" s="1"/>
  <c r="L51" i="10"/>
  <c r="G51" i="10"/>
  <c r="H51" i="10" s="1"/>
  <c r="O50" i="10"/>
  <c r="P50" i="10" s="1"/>
  <c r="L50" i="10"/>
  <c r="G50" i="10"/>
  <c r="O49" i="10"/>
  <c r="G49" i="10"/>
  <c r="O48" i="10"/>
  <c r="G48" i="10"/>
  <c r="O47" i="10"/>
  <c r="G47" i="10"/>
  <c r="O46" i="10"/>
  <c r="G46" i="10"/>
  <c r="O45" i="10"/>
  <c r="G45" i="10"/>
  <c r="O44" i="10"/>
  <c r="G44" i="10"/>
  <c r="O43" i="10"/>
  <c r="G43" i="10"/>
  <c r="O42" i="10"/>
  <c r="G42" i="10"/>
  <c r="O41" i="10"/>
  <c r="G41" i="10"/>
  <c r="O40" i="10"/>
  <c r="G40" i="10"/>
  <c r="O39" i="10"/>
  <c r="G39" i="10"/>
  <c r="O38" i="10"/>
  <c r="G38" i="10"/>
  <c r="O37" i="10"/>
  <c r="P37" i="10" s="1"/>
  <c r="L37" i="10"/>
  <c r="G37" i="10"/>
  <c r="H37" i="10" s="1"/>
  <c r="O36" i="10"/>
  <c r="G36" i="10"/>
  <c r="O35" i="10"/>
  <c r="G35" i="10"/>
  <c r="O34" i="10"/>
  <c r="G34" i="10"/>
  <c r="O33" i="10"/>
  <c r="G33" i="10"/>
  <c r="O32" i="10"/>
  <c r="G32" i="10"/>
  <c r="O31" i="10"/>
  <c r="G31" i="10"/>
  <c r="O30" i="10"/>
  <c r="G30" i="10"/>
  <c r="O29" i="10"/>
  <c r="G29" i="10"/>
  <c r="O28" i="10"/>
  <c r="G28" i="10"/>
  <c r="O27" i="10"/>
  <c r="G27" i="10"/>
  <c r="O26" i="10"/>
  <c r="G26" i="10"/>
  <c r="O25" i="10"/>
  <c r="G25" i="10"/>
  <c r="O24" i="10"/>
  <c r="G24" i="10"/>
  <c r="O23" i="10"/>
  <c r="G23" i="10"/>
  <c r="O22" i="10"/>
  <c r="G22" i="10"/>
  <c r="O21" i="10"/>
  <c r="G21" i="10"/>
  <c r="O20" i="10"/>
  <c r="G20" i="10"/>
  <c r="O19" i="10"/>
  <c r="G19" i="10"/>
  <c r="O18" i="10"/>
  <c r="G18" i="10"/>
  <c r="O17" i="10"/>
  <c r="G17" i="10"/>
  <c r="O16" i="10"/>
  <c r="G16" i="10"/>
  <c r="O15" i="10"/>
  <c r="G15" i="10"/>
  <c r="O14" i="10"/>
  <c r="G14" i="10"/>
  <c r="O13" i="10"/>
  <c r="G13" i="10"/>
  <c r="O12" i="10"/>
  <c r="G12" i="10"/>
  <c r="O11" i="10"/>
  <c r="G11" i="10"/>
  <c r="O10" i="10"/>
  <c r="G10" i="10"/>
  <c r="O9" i="10"/>
  <c r="G9" i="10"/>
  <c r="O8" i="10"/>
  <c r="G8" i="10"/>
  <c r="O7" i="10"/>
  <c r="G7" i="10"/>
  <c r="O6" i="10"/>
  <c r="L6" i="10"/>
  <c r="G6" i="10"/>
  <c r="O5" i="10"/>
  <c r="G5" i="10"/>
  <c r="O4" i="10"/>
  <c r="G4" i="10"/>
  <c r="O3" i="10"/>
  <c r="G3" i="10"/>
  <c r="O2" i="10"/>
  <c r="K2" i="10"/>
  <c r="L2" i="10" s="1"/>
  <c r="G2" i="10"/>
  <c r="S6" i="18" l="1"/>
  <c r="L47" i="10"/>
  <c r="L8" i="10"/>
  <c r="P3" i="15"/>
  <c r="L32" i="10"/>
  <c r="H36" i="15"/>
  <c r="L45" i="10"/>
  <c r="L17" i="10"/>
  <c r="H27" i="10"/>
  <c r="H32" i="10"/>
  <c r="P36" i="15"/>
  <c r="L40" i="13"/>
  <c r="L38" i="13"/>
  <c r="L33" i="13"/>
  <c r="L18" i="13"/>
  <c r="H8" i="15"/>
  <c r="H5" i="15"/>
  <c r="H3" i="15"/>
  <c r="H6" i="15"/>
  <c r="H4" i="15"/>
  <c r="H2" i="15"/>
  <c r="P15" i="13"/>
  <c r="P6" i="13"/>
  <c r="P28" i="13"/>
  <c r="P18" i="13"/>
  <c r="P17" i="13"/>
  <c r="L18" i="10"/>
  <c r="L46" i="10"/>
  <c r="P45" i="10"/>
  <c r="P47" i="10"/>
  <c r="P48" i="10"/>
  <c r="P49" i="10"/>
  <c r="P46" i="10"/>
  <c r="P44" i="10"/>
  <c r="H48" i="10"/>
  <c r="H49" i="10"/>
  <c r="H44" i="10"/>
  <c r="H45" i="10"/>
  <c r="H47" i="10"/>
  <c r="L3" i="15"/>
  <c r="H13" i="15"/>
  <c r="H11" i="15"/>
  <c r="H9" i="15"/>
  <c r="H14" i="15"/>
  <c r="H12" i="15"/>
  <c r="H10" i="15"/>
  <c r="H28" i="13"/>
  <c r="H25" i="13"/>
  <c r="H29" i="13"/>
  <c r="H17" i="13"/>
  <c r="H18" i="13"/>
  <c r="H21" i="13"/>
  <c r="H15" i="13"/>
  <c r="H6" i="13"/>
  <c r="H5" i="13"/>
  <c r="P38" i="13"/>
  <c r="P40" i="13"/>
  <c r="P17" i="10"/>
  <c r="L21" i="13"/>
  <c r="L25" i="13"/>
  <c r="L15" i="15"/>
  <c r="L12" i="15"/>
  <c r="P32" i="10"/>
  <c r="L29" i="13"/>
  <c r="H46" i="10"/>
  <c r="L28" i="13"/>
  <c r="P27" i="10"/>
  <c r="H33" i="13"/>
  <c r="H40" i="13"/>
  <c r="H38" i="13"/>
  <c r="L15" i="13"/>
  <c r="R22" i="10"/>
  <c r="R33" i="13"/>
  <c r="L13" i="10"/>
  <c r="P50" i="15"/>
  <c r="H52" i="13"/>
  <c r="R27" i="13"/>
  <c r="P13" i="10"/>
  <c r="L5" i="10"/>
  <c r="L14" i="10"/>
  <c r="L35" i="10"/>
  <c r="P51" i="15"/>
  <c r="L9" i="10"/>
  <c r="P14" i="10"/>
  <c r="R50" i="10"/>
  <c r="L10" i="10"/>
  <c r="P15" i="10"/>
  <c r="H43" i="10"/>
  <c r="L34" i="13"/>
  <c r="R51" i="10"/>
  <c r="R27" i="10"/>
  <c r="L14" i="15"/>
  <c r="L51" i="13"/>
  <c r="R17" i="13"/>
  <c r="R25" i="13"/>
  <c r="R16" i="13"/>
  <c r="H49" i="13"/>
  <c r="H48" i="13"/>
  <c r="H45" i="13"/>
  <c r="H46" i="13"/>
  <c r="H44" i="13"/>
  <c r="H42" i="13"/>
  <c r="H14" i="13"/>
  <c r="H16" i="13"/>
  <c r="H12" i="13"/>
  <c r="H13" i="13"/>
  <c r="H41" i="13"/>
  <c r="P44" i="15"/>
  <c r="P48" i="15"/>
  <c r="P45" i="15"/>
  <c r="P46" i="15"/>
  <c r="P47" i="15"/>
  <c r="P43" i="15"/>
  <c r="R46" i="15"/>
  <c r="P42" i="15"/>
  <c r="P41" i="15"/>
  <c r="P26" i="15"/>
  <c r="P27" i="15"/>
  <c r="P25" i="15"/>
  <c r="P23" i="15"/>
  <c r="P22" i="15"/>
  <c r="P19" i="15"/>
  <c r="P21" i="15"/>
  <c r="P18" i="15"/>
  <c r="P17" i="15"/>
  <c r="P15" i="15"/>
  <c r="P38" i="15"/>
  <c r="P37" i="15"/>
  <c r="R15" i="15"/>
  <c r="P39" i="15"/>
  <c r="H25" i="15"/>
  <c r="H23" i="15"/>
  <c r="H24" i="15"/>
  <c r="R23" i="15"/>
  <c r="H22" i="15"/>
  <c r="H21" i="15"/>
  <c r="H19" i="15"/>
  <c r="H20" i="15"/>
  <c r="R19" i="15"/>
  <c r="H18" i="15"/>
  <c r="H17" i="15"/>
  <c r="H16" i="15"/>
  <c r="H38" i="15"/>
  <c r="H39" i="15"/>
  <c r="H15" i="15"/>
  <c r="H37" i="15"/>
  <c r="H40" i="10"/>
  <c r="H41" i="10"/>
  <c r="H39" i="10"/>
  <c r="H34" i="10"/>
  <c r="H36" i="10"/>
  <c r="H31" i="10"/>
  <c r="H28" i="10"/>
  <c r="P35" i="15"/>
  <c r="P34" i="15"/>
  <c r="P33" i="15"/>
  <c r="P29" i="15"/>
  <c r="P14" i="15"/>
  <c r="P31" i="15"/>
  <c r="P13" i="15"/>
  <c r="P30" i="15"/>
  <c r="R28" i="10"/>
  <c r="H26" i="10"/>
  <c r="H19" i="10"/>
  <c r="H20" i="10"/>
  <c r="H24" i="10"/>
  <c r="H23" i="10"/>
  <c r="H22" i="10"/>
  <c r="H16" i="10"/>
  <c r="H15" i="10"/>
  <c r="L11" i="15"/>
  <c r="L10" i="15"/>
  <c r="L4" i="15"/>
  <c r="L8" i="15"/>
  <c r="L7" i="15"/>
  <c r="L6" i="15"/>
  <c r="L2" i="15"/>
  <c r="L38" i="15"/>
  <c r="L35" i="15"/>
  <c r="L31" i="15"/>
  <c r="L39" i="15"/>
  <c r="L37" i="13"/>
  <c r="L36" i="13"/>
  <c r="L35" i="13"/>
  <c r="L21" i="10"/>
  <c r="L42" i="10"/>
  <c r="L43" i="10"/>
  <c r="H33" i="15"/>
  <c r="H35" i="15"/>
  <c r="H34" i="15"/>
  <c r="H47" i="15"/>
  <c r="H45" i="15"/>
  <c r="H48" i="15"/>
  <c r="P14" i="13"/>
  <c r="P13" i="13"/>
  <c r="P10" i="13"/>
  <c r="P11" i="13"/>
  <c r="P7" i="13"/>
  <c r="P8" i="13"/>
  <c r="P2" i="13"/>
  <c r="P4" i="13"/>
  <c r="P3" i="13"/>
  <c r="P32" i="13"/>
  <c r="L39" i="10"/>
  <c r="L41" i="10"/>
  <c r="L34" i="10"/>
  <c r="L38" i="10"/>
  <c r="L33" i="10"/>
  <c r="L30" i="10"/>
  <c r="L24" i="10"/>
  <c r="L26" i="10"/>
  <c r="L25" i="10"/>
  <c r="R30" i="10"/>
  <c r="L29" i="10"/>
  <c r="P9" i="15"/>
  <c r="P7" i="15"/>
  <c r="P5" i="15"/>
  <c r="P6" i="15"/>
  <c r="P2" i="15"/>
  <c r="R3" i="15"/>
  <c r="H50" i="15"/>
  <c r="H46" i="15"/>
  <c r="H44" i="15"/>
  <c r="H42" i="15"/>
  <c r="R42" i="15"/>
  <c r="H40" i="15"/>
  <c r="P31" i="13"/>
  <c r="P30" i="13"/>
  <c r="P24" i="13"/>
  <c r="P27" i="13"/>
  <c r="P26" i="13"/>
  <c r="P23" i="13"/>
  <c r="R26" i="13"/>
  <c r="P22" i="13"/>
  <c r="P52" i="13"/>
  <c r="P51" i="13"/>
  <c r="P20" i="13"/>
  <c r="P19" i="13"/>
  <c r="P10" i="10"/>
  <c r="P11" i="10"/>
  <c r="P12" i="10"/>
  <c r="P9" i="10"/>
  <c r="P7" i="10"/>
  <c r="P8" i="10"/>
  <c r="P4" i="10"/>
  <c r="P5" i="10"/>
  <c r="P6" i="10"/>
  <c r="P26" i="10"/>
  <c r="P3" i="10"/>
  <c r="P2" i="10"/>
  <c r="P28" i="10"/>
  <c r="P24" i="10"/>
  <c r="H11" i="13"/>
  <c r="R15" i="13"/>
  <c r="H10" i="13"/>
  <c r="R11" i="13"/>
  <c r="R10" i="13"/>
  <c r="H9" i="13"/>
  <c r="H8" i="13"/>
  <c r="H3" i="13"/>
  <c r="H7" i="13"/>
  <c r="H4" i="13"/>
  <c r="H2" i="13"/>
  <c r="H30" i="13"/>
  <c r="H31" i="13"/>
  <c r="H32" i="13"/>
  <c r="L30" i="15"/>
  <c r="L34" i="15"/>
  <c r="R35" i="15"/>
  <c r="L32" i="15"/>
  <c r="L48" i="15"/>
  <c r="L51" i="15"/>
  <c r="P49" i="13"/>
  <c r="P50" i="13"/>
  <c r="P48" i="13"/>
  <c r="P45" i="13"/>
  <c r="P46" i="13"/>
  <c r="P39" i="13"/>
  <c r="P44" i="13"/>
  <c r="P41" i="13"/>
  <c r="P42" i="13"/>
  <c r="L49" i="13"/>
  <c r="L50" i="13"/>
  <c r="L45" i="13"/>
  <c r="L41" i="13"/>
  <c r="L42" i="13"/>
  <c r="R42" i="13"/>
  <c r="L32" i="13"/>
  <c r="P36" i="13"/>
  <c r="P34" i="13"/>
  <c r="P35" i="13"/>
  <c r="R35" i="13"/>
  <c r="L24" i="13"/>
  <c r="L16" i="13"/>
  <c r="L20" i="13"/>
  <c r="L19" i="13"/>
  <c r="R32" i="13"/>
  <c r="H26" i="13"/>
  <c r="H27" i="13"/>
  <c r="H24" i="13"/>
  <c r="R24" i="13"/>
  <c r="H22" i="13"/>
  <c r="H23" i="13"/>
  <c r="H19" i="13"/>
  <c r="H20" i="13"/>
  <c r="H35" i="13"/>
  <c r="R19" i="13"/>
  <c r="L47" i="15"/>
  <c r="L45" i="15"/>
  <c r="L44" i="15"/>
  <c r="L42" i="15"/>
  <c r="L43" i="15"/>
  <c r="R43" i="15"/>
  <c r="L40" i="15"/>
  <c r="L41" i="15"/>
  <c r="L27" i="15"/>
  <c r="L28" i="15"/>
  <c r="L23" i="15"/>
  <c r="L26" i="15"/>
  <c r="L22" i="15"/>
  <c r="L24" i="15"/>
  <c r="L20" i="15"/>
  <c r="L19" i="15"/>
  <c r="L16" i="15"/>
  <c r="L18" i="15"/>
  <c r="R26" i="10"/>
  <c r="P25" i="10"/>
  <c r="P23" i="10"/>
  <c r="R25" i="10"/>
  <c r="P16" i="10"/>
  <c r="P20" i="10"/>
  <c r="P21" i="10"/>
  <c r="P22" i="10"/>
  <c r="P18" i="10"/>
  <c r="P19" i="10"/>
  <c r="P43" i="10"/>
  <c r="H8" i="10"/>
  <c r="P42" i="10"/>
  <c r="P40" i="10"/>
  <c r="P41" i="10"/>
  <c r="P29" i="10"/>
  <c r="P36" i="10"/>
  <c r="P38" i="10"/>
  <c r="P39" i="10"/>
  <c r="P33" i="10"/>
  <c r="P34" i="10"/>
  <c r="P35" i="10"/>
  <c r="P30" i="10"/>
  <c r="R34" i="10"/>
  <c r="P31" i="10"/>
  <c r="R31" i="10"/>
  <c r="H39" i="13"/>
  <c r="H36" i="13"/>
  <c r="H37" i="13"/>
  <c r="H34" i="13"/>
  <c r="L12" i="13"/>
  <c r="L9" i="13"/>
  <c r="R9" i="10"/>
  <c r="R13" i="10"/>
  <c r="R17" i="10"/>
  <c r="R21" i="10"/>
  <c r="L22" i="10"/>
  <c r="H30" i="10"/>
  <c r="R35" i="10"/>
  <c r="R42" i="10"/>
  <c r="R49" i="10"/>
  <c r="H50" i="10"/>
  <c r="R5" i="10"/>
  <c r="R6" i="10"/>
  <c r="R10" i="10"/>
  <c r="R14" i="10"/>
  <c r="R18" i="10"/>
  <c r="R20" i="10"/>
  <c r="R23" i="10"/>
  <c r="R33" i="10"/>
  <c r="R38" i="10"/>
  <c r="R19" i="10"/>
  <c r="R29" i="10"/>
  <c r="R47" i="10"/>
  <c r="R13" i="13"/>
  <c r="R37" i="13"/>
  <c r="P37" i="13"/>
  <c r="R47" i="13"/>
  <c r="L46" i="13"/>
  <c r="R46" i="13"/>
  <c r="L27" i="13"/>
  <c r="R50" i="13"/>
  <c r="H50" i="13"/>
  <c r="S23" i="18"/>
  <c r="R14" i="13"/>
  <c r="R20" i="13"/>
  <c r="R22" i="13"/>
  <c r="R23" i="13"/>
  <c r="R28" i="13"/>
  <c r="R30" i="13"/>
  <c r="R31" i="13"/>
  <c r="R39" i="13"/>
  <c r="R16" i="15"/>
  <c r="R24" i="15"/>
  <c r="L36" i="15"/>
  <c r="R36" i="15"/>
  <c r="R12" i="13"/>
  <c r="L14" i="13"/>
  <c r="R21" i="13"/>
  <c r="L23" i="13"/>
  <c r="R29" i="13"/>
  <c r="L31" i="13"/>
  <c r="R34" i="13"/>
  <c r="R51" i="13"/>
  <c r="R11" i="15"/>
  <c r="R13" i="15"/>
  <c r="R14" i="15"/>
  <c r="R21" i="15"/>
  <c r="R22" i="15"/>
  <c r="R33" i="15"/>
  <c r="R34" i="15"/>
  <c r="R37" i="15"/>
  <c r="R41" i="15"/>
  <c r="R12" i="15"/>
  <c r="R20" i="15"/>
  <c r="R38" i="15"/>
  <c r="R50" i="15"/>
  <c r="R51" i="15"/>
  <c r="R17" i="15"/>
  <c r="R18" i="15"/>
  <c r="R25" i="15"/>
  <c r="R39" i="15"/>
  <c r="R40" i="15"/>
  <c r="R44" i="15"/>
  <c r="R47" i="15"/>
  <c r="L50" i="15"/>
  <c r="H51" i="15"/>
  <c r="S42" i="18"/>
  <c r="S32" i="18"/>
  <c r="S7" i="18"/>
  <c r="S17" i="18"/>
  <c r="S47" i="18"/>
  <c r="S40" i="18"/>
  <c r="S45" i="18"/>
  <c r="S27" i="18"/>
  <c r="S11" i="18"/>
  <c r="S31" i="18"/>
  <c r="S15" i="18"/>
  <c r="S24" i="18"/>
  <c r="S26" i="18"/>
  <c r="S10" i="18"/>
  <c r="S50" i="18"/>
  <c r="S12" i="18"/>
  <c r="S30" i="18"/>
  <c r="S41" i="18"/>
  <c r="S46" i="18"/>
  <c r="S38" i="18"/>
  <c r="S48" i="18"/>
  <c r="S43" i="18"/>
  <c r="S36" i="18"/>
  <c r="S25" i="18"/>
  <c r="S9" i="18"/>
  <c r="S29" i="18"/>
  <c r="S13" i="18"/>
  <c r="S21" i="18"/>
  <c r="S37" i="18"/>
  <c r="S20" i="18"/>
  <c r="S3" i="18"/>
  <c r="S8" i="18"/>
  <c r="S28" i="18"/>
  <c r="S16" i="18"/>
  <c r="S33" i="18"/>
  <c r="S44" i="18"/>
  <c r="S39" i="18"/>
  <c r="S34" i="18"/>
  <c r="S18" i="18"/>
  <c r="S49" i="18"/>
  <c r="S22" i="18"/>
  <c r="S5" i="18"/>
  <c r="S14" i="18"/>
  <c r="S35" i="18"/>
  <c r="S19" i="18"/>
  <c r="S2" i="18"/>
  <c r="S4" i="18"/>
  <c r="S37" i="17"/>
  <c r="S15" i="17"/>
  <c r="S41" i="17"/>
  <c r="S17" i="17"/>
  <c r="S32" i="17"/>
  <c r="S24" i="17"/>
  <c r="S47" i="17"/>
  <c r="S48" i="17"/>
  <c r="S28" i="17"/>
  <c r="S19" i="17"/>
  <c r="S36" i="17"/>
  <c r="S12" i="17"/>
  <c r="S49" i="17"/>
  <c r="S46" i="17"/>
  <c r="S44" i="17"/>
  <c r="S34" i="17"/>
  <c r="S8" i="17"/>
  <c r="S27" i="17"/>
  <c r="S31" i="17"/>
  <c r="S35" i="17"/>
  <c r="S40" i="17"/>
  <c r="S45" i="17"/>
  <c r="S10" i="17"/>
  <c r="S2" i="17"/>
  <c r="S43" i="17"/>
  <c r="S42" i="17"/>
  <c r="S23" i="17"/>
  <c r="S6" i="17"/>
  <c r="S16" i="17"/>
  <c r="S22" i="17"/>
  <c r="S7" i="17"/>
  <c r="S29" i="17"/>
  <c r="S5" i="17"/>
  <c r="S13" i="17"/>
  <c r="S21" i="17"/>
  <c r="S25" i="17"/>
  <c r="S30" i="17"/>
  <c r="S3" i="17"/>
  <c r="S14" i="17"/>
  <c r="S38" i="17"/>
  <c r="S51" i="17"/>
  <c r="S39" i="17"/>
  <c r="S50" i="17"/>
  <c r="S26" i="17"/>
  <c r="S18" i="17"/>
  <c r="S9" i="17"/>
  <c r="S20" i="17"/>
  <c r="S33" i="17"/>
  <c r="S11" i="17"/>
  <c r="S4" i="17"/>
  <c r="S22" i="16"/>
  <c r="S42" i="16"/>
  <c r="S16" i="16"/>
  <c r="S30" i="16"/>
  <c r="S18" i="16"/>
  <c r="S49" i="16"/>
  <c r="S36" i="16"/>
  <c r="S50" i="16"/>
  <c r="S43" i="16"/>
  <c r="S47" i="16"/>
  <c r="S44" i="16"/>
  <c r="S29" i="16"/>
  <c r="S13" i="16"/>
  <c r="S33" i="16"/>
  <c r="S17" i="16"/>
  <c r="S28" i="16"/>
  <c r="S12" i="16"/>
  <c r="S32" i="16"/>
  <c r="S10" i="16"/>
  <c r="S46" i="16"/>
  <c r="S14" i="16"/>
  <c r="S4" i="16"/>
  <c r="S35" i="16"/>
  <c r="S40" i="16"/>
  <c r="S34" i="16"/>
  <c r="S39" i="16"/>
  <c r="S41" i="16"/>
  <c r="S27" i="16"/>
  <c r="S11" i="16"/>
  <c r="S31" i="16"/>
  <c r="S15" i="16"/>
  <c r="S7" i="16"/>
  <c r="S25" i="16"/>
  <c r="S8" i="16"/>
  <c r="S3" i="16"/>
  <c r="S19" i="16"/>
  <c r="S45" i="16"/>
  <c r="S38" i="16"/>
  <c r="S48" i="16"/>
  <c r="S37" i="16"/>
  <c r="S51" i="16"/>
  <c r="S26" i="16"/>
  <c r="S20" i="16"/>
  <c r="S9" i="16"/>
  <c r="S24" i="16"/>
  <c r="S6" i="16"/>
  <c r="S21" i="16"/>
  <c r="S5" i="16"/>
  <c r="S23" i="16"/>
  <c r="S2" i="16"/>
  <c r="H18" i="10"/>
  <c r="R16" i="10"/>
  <c r="R15" i="10"/>
  <c r="H12" i="10"/>
  <c r="H14" i="10"/>
  <c r="H11" i="10"/>
  <c r="R12" i="10"/>
  <c r="R11" i="10"/>
  <c r="H10" i="10"/>
  <c r="R9" i="15"/>
  <c r="R8" i="15"/>
  <c r="R7" i="15"/>
  <c r="H7" i="10"/>
  <c r="R7" i="10"/>
  <c r="H4" i="10"/>
  <c r="H6" i="10"/>
  <c r="H3" i="10"/>
  <c r="R4" i="10"/>
  <c r="R3" i="10"/>
  <c r="L11" i="13"/>
  <c r="R6" i="13"/>
  <c r="R7" i="13"/>
  <c r="L8" i="13"/>
  <c r="R9" i="13"/>
  <c r="R8" i="13"/>
  <c r="L5" i="13"/>
  <c r="L7" i="13"/>
  <c r="L4" i="13"/>
  <c r="R5" i="13"/>
  <c r="L3" i="13"/>
  <c r="R4" i="13"/>
  <c r="R3" i="13"/>
  <c r="R2" i="13"/>
  <c r="H29" i="15"/>
  <c r="R27" i="15"/>
  <c r="H31" i="15"/>
  <c r="R32" i="15"/>
  <c r="H32" i="15"/>
  <c r="R31" i="15"/>
  <c r="H30" i="15"/>
  <c r="H27" i="15"/>
  <c r="R30" i="15"/>
  <c r="R29" i="15"/>
  <c r="H26" i="15"/>
  <c r="H28" i="15"/>
  <c r="R28" i="15"/>
  <c r="R26" i="15"/>
  <c r="R10" i="15"/>
  <c r="P11" i="15"/>
  <c r="P10" i="15"/>
  <c r="R6" i="15"/>
  <c r="R5" i="15"/>
  <c r="R4" i="15"/>
  <c r="R2" i="15"/>
  <c r="P4" i="15"/>
  <c r="L5" i="15"/>
  <c r="P8" i="15"/>
  <c r="L9" i="15"/>
  <c r="P12" i="15"/>
  <c r="L13" i="15"/>
  <c r="P16" i="15"/>
  <c r="L17" i="15"/>
  <c r="P20" i="15"/>
  <c r="L21" i="15"/>
  <c r="P24" i="15"/>
  <c r="L25" i="15"/>
  <c r="P28" i="15"/>
  <c r="L29" i="15"/>
  <c r="P32" i="15"/>
  <c r="L33" i="15"/>
  <c r="L37" i="15"/>
  <c r="P40" i="15"/>
  <c r="H43" i="15"/>
  <c r="L46" i="15"/>
  <c r="R48" i="15"/>
  <c r="R49" i="15"/>
  <c r="R45" i="15"/>
  <c r="R36" i="13"/>
  <c r="L2" i="13"/>
  <c r="P5" i="13"/>
  <c r="L6" i="13"/>
  <c r="P9" i="13"/>
  <c r="L10" i="13"/>
  <c r="P12" i="13"/>
  <c r="L13" i="13"/>
  <c r="P16" i="13"/>
  <c r="L17" i="13"/>
  <c r="P21" i="13"/>
  <c r="L22" i="13"/>
  <c r="P25" i="13"/>
  <c r="L26" i="13"/>
  <c r="P29" i="13"/>
  <c r="L30" i="13"/>
  <c r="P33" i="13"/>
  <c r="L39" i="13"/>
  <c r="R40" i="13"/>
  <c r="R41" i="13"/>
  <c r="R38" i="13"/>
  <c r="R45" i="13"/>
  <c r="R49" i="13"/>
  <c r="R43" i="13"/>
  <c r="H43" i="13"/>
  <c r="R44" i="13"/>
  <c r="L44" i="13"/>
  <c r="R48" i="13"/>
  <c r="L48" i="13"/>
  <c r="R52" i="13"/>
  <c r="L52" i="13"/>
  <c r="H47" i="13"/>
  <c r="H51" i="13"/>
  <c r="R2" i="10"/>
  <c r="H2" i="10"/>
  <c r="L4" i="10"/>
  <c r="H5" i="10"/>
  <c r="L12" i="10"/>
  <c r="L16" i="10"/>
  <c r="H17" i="10"/>
  <c r="L20" i="10"/>
  <c r="H25" i="10"/>
  <c r="L28" i="10"/>
  <c r="H33" i="10"/>
  <c r="R46" i="10"/>
  <c r="R48" i="10"/>
  <c r="L48" i="10"/>
  <c r="L3" i="10"/>
  <c r="L7" i="10"/>
  <c r="R8" i="10"/>
  <c r="L11" i="10"/>
  <c r="L15" i="10"/>
  <c r="L19" i="10"/>
  <c r="L23" i="10"/>
  <c r="R24" i="10"/>
  <c r="L27" i="10"/>
  <c r="L31" i="10"/>
  <c r="R32" i="10"/>
  <c r="H35" i="10"/>
  <c r="R36" i="10"/>
  <c r="L36" i="10"/>
  <c r="R37" i="10"/>
  <c r="R39" i="10"/>
  <c r="H42" i="10"/>
  <c r="L49" i="10"/>
  <c r="H9" i="10"/>
  <c r="H13" i="10"/>
  <c r="H21" i="10"/>
  <c r="H29" i="10"/>
  <c r="H38" i="10"/>
  <c r="R40" i="10"/>
  <c r="L40" i="10"/>
  <c r="R41" i="10"/>
  <c r="R43" i="10"/>
  <c r="R44" i="10"/>
  <c r="L44" i="10"/>
  <c r="R45" i="10"/>
  <c r="S18" i="13" l="1"/>
  <c r="S39" i="13"/>
  <c r="S35" i="13"/>
  <c r="S5" i="15"/>
  <c r="S49" i="15"/>
  <c r="S30" i="15"/>
  <c r="S14" i="15"/>
  <c r="S50" i="15"/>
  <c r="S40" i="15"/>
  <c r="S25" i="15"/>
  <c r="S9" i="15"/>
  <c r="S47" i="15"/>
  <c r="S26" i="15"/>
  <c r="S10" i="15"/>
  <c r="S2" i="15"/>
  <c r="S29" i="15"/>
  <c r="S11" i="15"/>
  <c r="S48" i="15"/>
  <c r="S28" i="15"/>
  <c r="S12" i="15"/>
  <c r="S44" i="15"/>
  <c r="S37" i="15"/>
  <c r="S23" i="15"/>
  <c r="S7" i="15"/>
  <c r="S39" i="15"/>
  <c r="S24" i="15"/>
  <c r="S8" i="15"/>
  <c r="S27" i="15"/>
  <c r="S45" i="15"/>
  <c r="S38" i="15"/>
  <c r="S36" i="15"/>
  <c r="S22" i="15"/>
  <c r="S6" i="15"/>
  <c r="S43" i="15"/>
  <c r="S33" i="15"/>
  <c r="S17" i="15"/>
  <c r="S34" i="15"/>
  <c r="S18" i="15"/>
  <c r="S51" i="15"/>
  <c r="S21" i="15"/>
  <c r="S3" i="15"/>
  <c r="S42" i="15"/>
  <c r="S35" i="15"/>
  <c r="S20" i="15"/>
  <c r="S4" i="15"/>
  <c r="S41" i="15"/>
  <c r="S31" i="15"/>
  <c r="S15" i="15"/>
  <c r="S32" i="15"/>
  <c r="S16" i="15"/>
  <c r="S46" i="15"/>
  <c r="S13" i="15"/>
  <c r="S19" i="15"/>
  <c r="S46" i="13"/>
  <c r="S6" i="13"/>
  <c r="S12" i="13"/>
  <c r="S26" i="13"/>
  <c r="S10" i="13"/>
  <c r="S33" i="13"/>
  <c r="S16" i="13"/>
  <c r="S50" i="13"/>
  <c r="S38" i="13"/>
  <c r="S36" i="13"/>
  <c r="S20" i="13"/>
  <c r="S4" i="13"/>
  <c r="S47" i="13"/>
  <c r="S23" i="13"/>
  <c r="S7" i="13"/>
  <c r="S24" i="13"/>
  <c r="S8" i="13"/>
  <c r="S27" i="13"/>
  <c r="S11" i="13"/>
  <c r="S52" i="13"/>
  <c r="S45" i="13"/>
  <c r="S29" i="13"/>
  <c r="S44" i="13"/>
  <c r="S43" i="13"/>
  <c r="S41" i="13"/>
  <c r="S30" i="13"/>
  <c r="S13" i="13"/>
  <c r="S21" i="13"/>
  <c r="S5" i="13"/>
  <c r="S51" i="13"/>
  <c r="S17" i="13"/>
  <c r="S2" i="13"/>
  <c r="S37" i="13"/>
  <c r="S25" i="13"/>
  <c r="S9" i="13"/>
  <c r="S22" i="13"/>
  <c r="S48" i="13"/>
  <c r="S42" i="13"/>
  <c r="S49" i="13"/>
  <c r="S40" i="13"/>
  <c r="S28" i="13"/>
  <c r="S31" i="13"/>
  <c r="S14" i="13"/>
  <c r="S32" i="13"/>
  <c r="S15" i="13"/>
  <c r="S34" i="13"/>
  <c r="S19" i="13"/>
  <c r="S3" i="13"/>
  <c r="S40" i="10"/>
  <c r="S37" i="10"/>
  <c r="S8" i="10"/>
  <c r="S35" i="10"/>
  <c r="S2" i="10"/>
  <c r="S38" i="10"/>
  <c r="S26" i="10"/>
  <c r="S43" i="10"/>
  <c r="S14" i="10"/>
  <c r="S18" i="10"/>
  <c r="S7" i="10"/>
  <c r="S25" i="10"/>
  <c r="S45" i="10"/>
  <c r="S41" i="10"/>
  <c r="S36" i="10"/>
  <c r="S51" i="10"/>
  <c r="S30" i="10"/>
  <c r="S13" i="10"/>
  <c r="S33" i="10"/>
  <c r="S17" i="10"/>
  <c r="S27" i="10"/>
  <c r="S16" i="10"/>
  <c r="S11" i="10"/>
  <c r="S44" i="10"/>
  <c r="S32" i="10"/>
  <c r="S48" i="10"/>
  <c r="S15" i="10"/>
  <c r="S19" i="10"/>
  <c r="S21" i="10"/>
  <c r="S10" i="10"/>
  <c r="S5" i="10"/>
  <c r="S49" i="10"/>
  <c r="S34" i="10"/>
  <c r="S46" i="10"/>
  <c r="S31" i="10"/>
  <c r="S47" i="10"/>
  <c r="S9" i="10"/>
  <c r="S23" i="10"/>
  <c r="S39" i="10"/>
  <c r="S24" i="10"/>
  <c r="S50" i="10"/>
  <c r="S29" i="10"/>
  <c r="S28" i="10"/>
  <c r="S12" i="10"/>
  <c r="S22" i="10"/>
  <c r="S20" i="10"/>
  <c r="S3" i="10"/>
  <c r="S6" i="10"/>
  <c r="S42" i="10"/>
  <c r="S4" i="10"/>
</calcChain>
</file>

<file path=xl/sharedStrings.xml><?xml version="1.0" encoding="utf-8"?>
<sst xmlns="http://schemas.openxmlformats.org/spreadsheetml/2006/main" count="328" uniqueCount="35">
  <si>
    <t>Name</t>
  </si>
  <si>
    <t>Nr.</t>
  </si>
  <si>
    <t>Kl.</t>
  </si>
  <si>
    <t>Vorname</t>
  </si>
  <si>
    <t>MK-Rang</t>
  </si>
  <si>
    <t>Pkt.</t>
  </si>
  <si>
    <t>MK Pkt.</t>
  </si>
  <si>
    <t>Ball 80g</t>
  </si>
  <si>
    <t>Weit</t>
  </si>
  <si>
    <t>Note</t>
  </si>
  <si>
    <t>50m</t>
  </si>
  <si>
    <t>Plz</t>
  </si>
  <si>
    <t>Plz.</t>
  </si>
  <si>
    <t>75m</t>
  </si>
  <si>
    <t>06A</t>
  </si>
  <si>
    <t>06B</t>
  </si>
  <si>
    <t>06C</t>
  </si>
  <si>
    <t>07A</t>
  </si>
  <si>
    <t>07B</t>
  </si>
  <si>
    <t>07C</t>
  </si>
  <si>
    <t>Kugel 3kg</t>
  </si>
  <si>
    <t>100m</t>
  </si>
  <si>
    <t>09A</t>
  </si>
  <si>
    <t>09B</t>
  </si>
  <si>
    <t>09C</t>
  </si>
  <si>
    <t>10A</t>
  </si>
  <si>
    <t>10B</t>
  </si>
  <si>
    <t>10C</t>
  </si>
  <si>
    <t>Geb-dat.</t>
  </si>
  <si>
    <t>07D</t>
  </si>
  <si>
    <t xml:space="preserve"> </t>
  </si>
  <si>
    <t>05A</t>
  </si>
  <si>
    <t>05B</t>
  </si>
  <si>
    <t>05C</t>
  </si>
  <si>
    <t>05D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</si>
</sst>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b/>
      <sz val="10"/>
      <color rgb="FF0070C0"/>
      <name val="Calibri Light"/>
      <family val="2"/>
      <scheme val="major"/>
    </font>
    <font>
      <b/>
      <sz val="10"/>
      <name val="Calibri Light"/>
      <family val="2"/>
      <scheme val="major"/>
    </font>
    <font>
      <i/>
      <sz val="11"/>
      <color rgb="FF0070C0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color rgb="FF00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rgb="FFA0A0A0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rgb="FFA0A0A0"/>
      </left>
      <right style="medium">
        <color auto="1"/>
      </right>
      <top style="medium">
        <color auto="1"/>
      </top>
      <bottom style="hair">
        <color rgb="FFA0A0A0"/>
      </bottom>
      <diagonal/>
    </border>
    <border>
      <left style="thin">
        <color rgb="FFA0A0A0"/>
      </left>
      <right style="medium">
        <color auto="1"/>
      </right>
      <top style="hair">
        <color rgb="FFA0A0A0"/>
      </top>
      <bottom style="hair">
        <color rgb="FFA0A0A0"/>
      </bottom>
      <diagonal/>
    </border>
    <border>
      <left style="thin">
        <color rgb="FFA0A0A0"/>
      </left>
      <right style="medium">
        <color auto="1"/>
      </right>
      <top style="hair">
        <color rgb="FFA0A0A0"/>
      </top>
      <bottom style="hair">
        <color auto="1"/>
      </bottom>
      <diagonal/>
    </border>
    <border>
      <left style="thin">
        <color rgb="FFA0A0A0"/>
      </left>
      <right style="thin">
        <color rgb="FFA0A0A0"/>
      </right>
      <top style="medium">
        <color auto="1"/>
      </top>
      <bottom style="hair">
        <color auto="1"/>
      </bottom>
      <diagonal/>
    </border>
    <border>
      <left style="thin">
        <color rgb="FFA0A0A0"/>
      </left>
      <right style="thin">
        <color rgb="FFA0A0A0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/>
      <protection locked="0"/>
    </xf>
    <xf numFmtId="2" fontId="3" fillId="0" borderId="7" xfId="0" applyNumberFormat="1" applyFont="1" applyBorder="1" applyAlignment="1" applyProtection="1">
      <alignment horizontal="center"/>
      <protection locked="0"/>
    </xf>
    <xf numFmtId="2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6" fillId="0" borderId="5" xfId="0" applyFont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left" vertical="center" wrapText="1"/>
      <protection locked="0"/>
    </xf>
    <xf numFmtId="0" fontId="11" fillId="0" borderId="16" xfId="0" applyFont="1" applyFill="1" applyBorder="1" applyAlignment="1" applyProtection="1">
      <alignment horizontal="left" vertical="center" wrapText="1"/>
      <protection locked="0"/>
    </xf>
    <xf numFmtId="0" fontId="11" fillId="0" borderId="22" xfId="0" applyFont="1" applyFill="1" applyBorder="1" applyAlignment="1" applyProtection="1">
      <alignment horizontal="left" vertical="center" wrapText="1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/>
    <xf numFmtId="0" fontId="3" fillId="0" borderId="3" xfId="0" applyFont="1" applyFill="1" applyBorder="1" applyAlignment="1" applyProtection="1">
      <alignment horizontal="center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left" vertical="center" wrapText="1"/>
      <protection locked="0"/>
    </xf>
    <xf numFmtId="0" fontId="11" fillId="0" borderId="17" xfId="0" applyFont="1" applyFill="1" applyBorder="1" applyAlignment="1" applyProtection="1">
      <alignment horizontal="left" vertical="center" wrapText="1"/>
      <protection locked="0"/>
    </xf>
    <xf numFmtId="14" fontId="11" fillId="0" borderId="23" xfId="0" applyNumberFormat="1" applyFont="1" applyFill="1" applyBorder="1" applyAlignment="1" applyProtection="1">
      <alignment horizontal="left" vertical="center" wrapText="1"/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11" fillId="0" borderId="23" xfId="0" applyFont="1" applyFill="1" applyBorder="1" applyAlignment="1" applyProtection="1">
      <alignment horizontal="left" vertical="center" wrapText="1"/>
      <protection locked="0"/>
    </xf>
    <xf numFmtId="0" fontId="13" fillId="0" borderId="17" xfId="0" applyFont="1" applyFill="1" applyBorder="1" applyAlignment="1" applyProtection="1">
      <alignment horizontal="left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24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11" fillId="0" borderId="20" xfId="0" applyFont="1" applyFill="1" applyBorder="1" applyAlignment="1" applyProtection="1">
      <alignment horizontal="left" vertical="center" wrapText="1"/>
      <protection locked="0"/>
    </xf>
    <xf numFmtId="0" fontId="11" fillId="0" borderId="21" xfId="0" applyFont="1" applyFill="1" applyBorder="1" applyAlignment="1" applyProtection="1">
      <alignment horizontal="left" vertical="center" wrapText="1"/>
      <protection locked="0"/>
    </xf>
    <xf numFmtId="0" fontId="11" fillId="0" borderId="19" xfId="0" applyFont="1" applyFill="1" applyBorder="1" applyAlignment="1" applyProtection="1">
      <alignment horizontal="left" vertical="center" wrapText="1"/>
      <protection locked="0"/>
    </xf>
    <xf numFmtId="0" fontId="11" fillId="0" borderId="9" xfId="0" applyFont="1" applyFill="1" applyBorder="1" applyAlignment="1" applyProtection="1">
      <alignment horizontal="left" vertical="center" wrapText="1"/>
      <protection locked="0"/>
    </xf>
    <xf numFmtId="14" fontId="11" fillId="0" borderId="9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left"/>
      <protection locked="0"/>
    </xf>
    <xf numFmtId="0" fontId="11" fillId="0" borderId="18" xfId="0" applyFont="1" applyFill="1" applyBorder="1" applyAlignment="1" applyProtection="1">
      <alignment horizontal="left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11" fillId="0" borderId="25" xfId="0" applyFont="1" applyFill="1" applyBorder="1" applyAlignment="1" applyProtection="1">
      <alignment horizontal="left" vertical="center" wrapText="1"/>
      <protection locked="0"/>
    </xf>
    <xf numFmtId="0" fontId="11" fillId="0" borderId="20" xfId="0" applyFont="1" applyFill="1" applyBorder="1" applyAlignment="1" applyProtection="1">
      <alignment horizontal="center" vertical="center" wrapText="1"/>
      <protection locked="0"/>
    </xf>
    <xf numFmtId="0" fontId="11" fillId="0" borderId="26" xfId="0" applyFont="1" applyFill="1" applyBorder="1" applyAlignment="1" applyProtection="1">
      <alignment horizontal="left" vertical="center" wrapText="1"/>
      <protection locked="0"/>
    </xf>
    <xf numFmtId="0" fontId="11" fillId="0" borderId="21" xfId="0" applyFont="1" applyFill="1" applyBorder="1" applyAlignment="1" applyProtection="1">
      <alignment horizontal="center" vertical="center" wrapText="1"/>
      <protection locked="0"/>
    </xf>
    <xf numFmtId="14" fontId="11" fillId="0" borderId="2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21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14" fontId="2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2" fillId="0" borderId="12" xfId="0" applyFont="1" applyFill="1" applyBorder="1" applyAlignment="1" applyProtection="1">
      <alignment horizontal="left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/>
      <protection locked="0"/>
    </xf>
    <xf numFmtId="0" fontId="9" fillId="0" borderId="3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17">
    <dxf>
      <font>
        <b/>
        <i val="0"/>
        <strike val="0"/>
        <color rgb="FFFF0000"/>
      </font>
      <fill>
        <patternFill>
          <bgColor rgb="FF92D050"/>
        </patternFill>
      </fill>
    </dxf>
    <dxf>
      <font>
        <b/>
        <i val="0"/>
        <strike val="0"/>
        <color rgb="FFFF0000"/>
      </font>
      <fill>
        <patternFill>
          <bgColor rgb="FF92D050"/>
        </patternFill>
      </fill>
    </dxf>
    <dxf>
      <font>
        <b/>
        <i val="0"/>
        <strike val="0"/>
        <color rgb="FF00B05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rgb="FF92D050"/>
        </patternFill>
      </fill>
    </dxf>
    <dxf>
      <font>
        <b/>
        <i val="0"/>
        <strike val="0"/>
        <color rgb="FFFF0000"/>
      </font>
      <fill>
        <patternFill>
          <bgColor rgb="FF92D050"/>
        </patternFill>
      </fill>
    </dxf>
    <dxf>
      <font>
        <b/>
        <i val="0"/>
        <strike val="0"/>
        <color rgb="FF00B05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rgb="FF92D050"/>
        </patternFill>
      </fill>
    </dxf>
    <dxf>
      <font>
        <b/>
        <i val="0"/>
        <strike val="0"/>
        <color rgb="FFFF0000"/>
      </font>
      <fill>
        <patternFill>
          <bgColor rgb="FF92D050"/>
        </patternFill>
      </fill>
    </dxf>
    <dxf>
      <font>
        <b/>
        <i val="0"/>
        <strike val="0"/>
        <color rgb="FF00B05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rgb="FF92D050"/>
        </patternFill>
      </fill>
    </dxf>
    <dxf>
      <font>
        <b/>
        <i val="0"/>
        <strike val="0"/>
        <color rgb="FFFF0000"/>
      </font>
      <fill>
        <patternFill>
          <bgColor rgb="FF92D050"/>
        </patternFill>
      </fill>
    </dxf>
    <dxf>
      <font>
        <b/>
        <i val="0"/>
        <strike val="0"/>
        <color rgb="FF00B05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rgb="FF92D050"/>
        </patternFill>
      </fill>
    </dxf>
    <dxf>
      <font>
        <b/>
        <i val="0"/>
        <strike val="0"/>
        <color rgb="FFFF0000"/>
      </font>
      <fill>
        <patternFill>
          <bgColor rgb="FF92D050"/>
        </patternFill>
      </fill>
    </dxf>
    <dxf>
      <font>
        <b/>
        <i val="0"/>
        <strike val="0"/>
        <color rgb="FF00B050"/>
      </font>
      <fill>
        <patternFill>
          <bgColor rgb="FFFFFF00"/>
        </patternFill>
      </fill>
    </dxf>
    <dxf>
      <font>
        <b/>
        <i val="0"/>
        <strike val="0"/>
        <color rgb="FF00B05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showGridLines="0" zoomScale="130" zoomScaleNormal="130" workbookViewId="0">
      <pane ySplit="1" topLeftCell="A2" activePane="bottomLeft" state="frozen"/>
      <selection pane="bottomLeft" activeCell="C7" sqref="C7"/>
    </sheetView>
  </sheetViews>
  <sheetFormatPr baseColWidth="10" defaultRowHeight="15" x14ac:dyDescent="0.25"/>
  <cols>
    <col min="1" max="1" width="5" style="8" customWidth="1"/>
    <col min="2" max="2" width="4.7109375" style="11" customWidth="1"/>
    <col min="3" max="3" width="20.7109375" style="12" customWidth="1"/>
    <col min="4" max="4" width="15.7109375" style="13" customWidth="1"/>
    <col min="5" max="5" width="11.5703125" style="44" customWidth="1"/>
    <col min="6" max="6" width="5.7109375" style="14" customWidth="1"/>
    <col min="7" max="8" width="6.7109375" style="6" customWidth="1"/>
    <col min="9" max="9" width="4.7109375" style="6" customWidth="1"/>
    <col min="10" max="10" width="5.7109375" style="14" customWidth="1"/>
    <col min="11" max="11" width="6.7109375" style="6" customWidth="1"/>
    <col min="12" max="13" width="4.7109375" style="6" customWidth="1"/>
    <col min="14" max="14" width="5.7109375" style="14" customWidth="1"/>
    <col min="15" max="15" width="6.7109375" style="6" customWidth="1"/>
    <col min="16" max="17" width="4.7109375" style="6" customWidth="1"/>
    <col min="18" max="18" width="6.7109375" style="6" customWidth="1"/>
    <col min="19" max="19" width="5.140625" style="11" customWidth="1"/>
    <col min="20" max="16384" width="11.42578125" style="8"/>
  </cols>
  <sheetData>
    <row r="1" spans="1:20" s="6" customFormat="1" ht="33" customHeight="1" thickBot="1" x14ac:dyDescent="0.3">
      <c r="A1" s="32" t="s">
        <v>1</v>
      </c>
      <c r="B1" s="33" t="s">
        <v>2</v>
      </c>
      <c r="C1" s="34" t="s">
        <v>0</v>
      </c>
      <c r="D1" s="35" t="s">
        <v>3</v>
      </c>
      <c r="E1" s="42" t="s">
        <v>28</v>
      </c>
      <c r="F1" s="36" t="s">
        <v>8</v>
      </c>
      <c r="G1" s="37" t="s">
        <v>5</v>
      </c>
      <c r="H1" s="38" t="s">
        <v>12</v>
      </c>
      <c r="I1" s="27" t="s">
        <v>9</v>
      </c>
      <c r="J1" s="36" t="s">
        <v>10</v>
      </c>
      <c r="K1" s="37" t="s">
        <v>5</v>
      </c>
      <c r="L1" s="38" t="s">
        <v>11</v>
      </c>
      <c r="M1" s="27" t="s">
        <v>9</v>
      </c>
      <c r="N1" s="36" t="s">
        <v>7</v>
      </c>
      <c r="O1" s="37" t="s">
        <v>5</v>
      </c>
      <c r="P1" s="38" t="s">
        <v>12</v>
      </c>
      <c r="Q1" s="27" t="s">
        <v>9</v>
      </c>
      <c r="R1" s="39" t="s">
        <v>6</v>
      </c>
      <c r="S1" s="40" t="s">
        <v>4</v>
      </c>
      <c r="T1" s="5"/>
    </row>
    <row r="2" spans="1:20" s="61" customFormat="1" ht="20.100000000000001" customHeight="1" x14ac:dyDescent="0.25">
      <c r="A2" s="47">
        <v>1</v>
      </c>
      <c r="B2" s="111" t="s">
        <v>31</v>
      </c>
      <c r="C2" s="112"/>
      <c r="D2" s="113"/>
      <c r="E2" s="114"/>
      <c r="F2" s="52"/>
      <c r="G2" s="53">
        <f>IF(F2=0,0,(ROUNDDOWN(((SQRT(F2)-1.0935)/0.00208),0)))</f>
        <v>0</v>
      </c>
      <c r="H2" s="115" t="b">
        <f t="shared" ref="H2:H33" si="0">IF(G2&gt;0,RANK(G2,$G$2:$G$51,0))</f>
        <v>0</v>
      </c>
      <c r="I2" s="55">
        <f>IF(F2=(0),0,IF(F2&gt;=(3.2),1,IF(F2&gt;=(2.9),2,IF(F2&gt;=(2.6),3,IF(F2&gt;=(2.3),4,IF(F2&gt;=(2.1),5,IF(F2&lt;(2.1),6,)))))))</f>
        <v>0</v>
      </c>
      <c r="J2" s="56"/>
      <c r="K2" s="53">
        <f>IF(J2=0,0,(ROUNDDOWN((PRODUCT(50/(J2+0.24)-3.648)/0.0066),0)))</f>
        <v>0</v>
      </c>
      <c r="L2" s="53" t="b">
        <f t="shared" ref="L2:L33" si="1">IF(K2&gt;0,RANK(K2,$K$2:$K$51,0))</f>
        <v>0</v>
      </c>
      <c r="M2" s="55">
        <f>IF(J2=(0),0,IF(J2&lt;=(8.7),1,IF(J2&lt;=(9.2),2,IF(J2&lt;=(9.8),3,IF(J2&lt;=(10.5),4,IF(J2&lt;=(11.1),5,IF(J2&gt;=(11.1),6,)))))))</f>
        <v>0</v>
      </c>
      <c r="N2" s="56">
        <v>15.6</v>
      </c>
      <c r="O2" s="53">
        <f>IF(N2=0,0,(ROUNDDOWN(((SQRT(N2)-2.0232)/0.00874),0)))</f>
        <v>220</v>
      </c>
      <c r="P2" s="53">
        <f t="shared" ref="P2:P33" si="2">IF(O2&gt;0,RANK(O2,$O$2:$O$51,0))</f>
        <v>13</v>
      </c>
      <c r="Q2" s="58">
        <f>IF(N2=(0),0,IF(N2&gt;=(22),1,IF(N2&gt;=(18.5),2,IF(N2&gt;=(14),3,IF(N2&gt;=(11),4,IF(N2&gt;=(7.5),5,IF(N2&lt;(7.5),6,)))))))</f>
        <v>3</v>
      </c>
      <c r="R2" s="59">
        <f t="shared" ref="R2:R51" si="3">K2+G2+O2</f>
        <v>220</v>
      </c>
      <c r="S2" s="60">
        <f t="shared" ref="S2:S33" si="4">RANK(R2,$R$2:$R$51)</f>
        <v>13</v>
      </c>
    </row>
    <row r="3" spans="1:20" s="61" customFormat="1" ht="20.100000000000001" customHeight="1" x14ac:dyDescent="0.25">
      <c r="A3" s="62">
        <v>2</v>
      </c>
      <c r="B3" s="78" t="s">
        <v>31</v>
      </c>
      <c r="C3" s="79"/>
      <c r="D3" s="80"/>
      <c r="E3" s="93"/>
      <c r="F3" s="67"/>
      <c r="G3" s="68">
        <f>IF(F3=0,0,(ROUNDDOWN(((SQRT(F3)-1.0935)/0.00208),0)))</f>
        <v>0</v>
      </c>
      <c r="H3" s="69" t="b">
        <f t="shared" si="0"/>
        <v>0</v>
      </c>
      <c r="I3" s="55">
        <f t="shared" ref="I3:I51" si="5">IF(F3=(0),0,IF(F3&gt;=(3.2),1,IF(F3&gt;=(2.9),2,IF(F3&gt;=(2.6),3,IF(F3&gt;=(2.3),4,IF(F3&gt;=(2.1),5,IF(F3&lt;(2.1),6,)))))))</f>
        <v>0</v>
      </c>
      <c r="J3" s="70"/>
      <c r="K3" s="53">
        <f t="shared" ref="K3:K51" si="6">IF(J3=0,0,(ROUNDDOWN((PRODUCT(50/(J3+0.24)-3.648)/0.0066),0)))</f>
        <v>0</v>
      </c>
      <c r="L3" s="68" t="b">
        <f t="shared" si="1"/>
        <v>0</v>
      </c>
      <c r="M3" s="55">
        <f t="shared" ref="M3:M51" si="7">IF(J3=(0),0,IF(J3&lt;=(8.7),1,IF(J3&lt;=(9.2),2,IF(J3&lt;=(9.8),3,IF(J3&lt;=(10.5),4,IF(J3&lt;=(11.1),5,IF(J3&gt;=(11.1),6,)))))))</f>
        <v>0</v>
      </c>
      <c r="N3" s="70">
        <v>19.5</v>
      </c>
      <c r="O3" s="68">
        <f>IF(N3=0,0,(ROUNDDOWN(((SQRT(N3)-2.0232)/0.00874),0)))</f>
        <v>273</v>
      </c>
      <c r="P3" s="68">
        <f t="shared" si="2"/>
        <v>6</v>
      </c>
      <c r="Q3" s="57">
        <f t="shared" ref="Q3:Q51" si="8">IF(N3=(0),0,IF(N3&gt;=(22),1,IF(N3&gt;=(18.5),2,IF(N3&gt;=(14),3,IF(N3&gt;=(11),4,IF(N3&gt;=(7.5),5,IF(N3&lt;(7.5),6,)))))))</f>
        <v>2</v>
      </c>
      <c r="R3" s="72">
        <f t="shared" si="3"/>
        <v>273</v>
      </c>
      <c r="S3" s="73">
        <f t="shared" si="4"/>
        <v>6</v>
      </c>
    </row>
    <row r="4" spans="1:20" s="61" customFormat="1" ht="20.100000000000001" customHeight="1" x14ac:dyDescent="0.25">
      <c r="A4" s="62">
        <v>3</v>
      </c>
      <c r="B4" s="78" t="s">
        <v>31</v>
      </c>
      <c r="C4" s="79"/>
      <c r="D4" s="80"/>
      <c r="E4" s="93"/>
      <c r="F4" s="67"/>
      <c r="G4" s="68">
        <f t="shared" ref="G4:G51" si="9">IF(F4=0,0,(ROUNDDOWN(((SQRT(F4)-1.0935)/0.00208),0)))</f>
        <v>0</v>
      </c>
      <c r="H4" s="69" t="b">
        <f t="shared" si="0"/>
        <v>0</v>
      </c>
      <c r="I4" s="55">
        <f t="shared" si="5"/>
        <v>0</v>
      </c>
      <c r="J4" s="70"/>
      <c r="K4" s="53">
        <f t="shared" si="6"/>
        <v>0</v>
      </c>
      <c r="L4" s="68" t="b">
        <f t="shared" si="1"/>
        <v>0</v>
      </c>
      <c r="M4" s="55">
        <f t="shared" si="7"/>
        <v>0</v>
      </c>
      <c r="N4" s="70">
        <v>16.600000000000001</v>
      </c>
      <c r="O4" s="68">
        <f t="shared" ref="O4:O51" si="10">IF(N4=0,0,(ROUNDDOWN(((SQRT(N4)-2.0232)/0.00874),0)))</f>
        <v>234</v>
      </c>
      <c r="P4" s="68">
        <f t="shared" si="2"/>
        <v>10</v>
      </c>
      <c r="Q4" s="57">
        <f t="shared" si="8"/>
        <v>3</v>
      </c>
      <c r="R4" s="72">
        <f t="shared" si="3"/>
        <v>234</v>
      </c>
      <c r="S4" s="73">
        <f t="shared" si="4"/>
        <v>10</v>
      </c>
    </row>
    <row r="5" spans="1:20" s="61" customFormat="1" ht="20.100000000000001" customHeight="1" x14ac:dyDescent="0.25">
      <c r="A5" s="62">
        <v>4</v>
      </c>
      <c r="B5" s="78" t="s">
        <v>31</v>
      </c>
      <c r="C5" s="79"/>
      <c r="D5" s="80"/>
      <c r="E5" s="93"/>
      <c r="F5" s="67"/>
      <c r="G5" s="68">
        <f t="shared" si="9"/>
        <v>0</v>
      </c>
      <c r="H5" s="69" t="b">
        <f t="shared" si="0"/>
        <v>0</v>
      </c>
      <c r="I5" s="55">
        <f t="shared" si="5"/>
        <v>0</v>
      </c>
      <c r="J5" s="70"/>
      <c r="K5" s="53">
        <f t="shared" si="6"/>
        <v>0</v>
      </c>
      <c r="L5" s="68" t="b">
        <f t="shared" si="1"/>
        <v>0</v>
      </c>
      <c r="M5" s="55">
        <f t="shared" si="7"/>
        <v>0</v>
      </c>
      <c r="N5" s="70">
        <v>14.3</v>
      </c>
      <c r="O5" s="68">
        <f t="shared" si="10"/>
        <v>201</v>
      </c>
      <c r="P5" s="68">
        <f t="shared" si="2"/>
        <v>16</v>
      </c>
      <c r="Q5" s="57">
        <f t="shared" si="8"/>
        <v>3</v>
      </c>
      <c r="R5" s="72">
        <f t="shared" si="3"/>
        <v>201</v>
      </c>
      <c r="S5" s="73">
        <f t="shared" si="4"/>
        <v>16</v>
      </c>
    </row>
    <row r="6" spans="1:20" s="61" customFormat="1" ht="20.100000000000001" customHeight="1" x14ac:dyDescent="0.25">
      <c r="A6" s="62">
        <v>5</v>
      </c>
      <c r="B6" s="78" t="s">
        <v>31</v>
      </c>
      <c r="C6" s="79"/>
      <c r="D6" s="80"/>
      <c r="E6" s="93"/>
      <c r="F6" s="67"/>
      <c r="G6" s="68">
        <f t="shared" si="9"/>
        <v>0</v>
      </c>
      <c r="H6" s="69" t="b">
        <f t="shared" si="0"/>
        <v>0</v>
      </c>
      <c r="I6" s="55">
        <f t="shared" si="5"/>
        <v>0</v>
      </c>
      <c r="J6" s="70"/>
      <c r="K6" s="53">
        <f t="shared" si="6"/>
        <v>0</v>
      </c>
      <c r="L6" s="68" t="b">
        <f t="shared" si="1"/>
        <v>0</v>
      </c>
      <c r="M6" s="55">
        <f t="shared" si="7"/>
        <v>0</v>
      </c>
      <c r="N6" s="70">
        <v>22.4</v>
      </c>
      <c r="O6" s="68">
        <f t="shared" si="10"/>
        <v>310</v>
      </c>
      <c r="P6" s="68">
        <f t="shared" si="2"/>
        <v>3</v>
      </c>
      <c r="Q6" s="57">
        <f t="shared" si="8"/>
        <v>1</v>
      </c>
      <c r="R6" s="72">
        <f t="shared" si="3"/>
        <v>310</v>
      </c>
      <c r="S6" s="73">
        <f t="shared" si="4"/>
        <v>3</v>
      </c>
    </row>
    <row r="7" spans="1:20" s="61" customFormat="1" ht="20.100000000000001" customHeight="1" x14ac:dyDescent="0.25">
      <c r="A7" s="62">
        <v>6</v>
      </c>
      <c r="B7" s="78" t="s">
        <v>31</v>
      </c>
      <c r="C7" s="79"/>
      <c r="D7" s="80"/>
      <c r="E7" s="93"/>
      <c r="F7" s="67"/>
      <c r="G7" s="68">
        <f t="shared" si="9"/>
        <v>0</v>
      </c>
      <c r="H7" s="69" t="b">
        <f t="shared" si="0"/>
        <v>0</v>
      </c>
      <c r="I7" s="55">
        <f t="shared" si="5"/>
        <v>0</v>
      </c>
      <c r="J7" s="70"/>
      <c r="K7" s="53">
        <f t="shared" si="6"/>
        <v>0</v>
      </c>
      <c r="L7" s="68" t="b">
        <f t="shared" si="1"/>
        <v>0</v>
      </c>
      <c r="M7" s="55">
        <f t="shared" si="7"/>
        <v>0</v>
      </c>
      <c r="N7" s="70">
        <v>0</v>
      </c>
      <c r="O7" s="68">
        <f t="shared" si="10"/>
        <v>0</v>
      </c>
      <c r="P7" s="68" t="b">
        <f t="shared" si="2"/>
        <v>0</v>
      </c>
      <c r="Q7" s="57">
        <f t="shared" si="8"/>
        <v>0</v>
      </c>
      <c r="R7" s="72">
        <f t="shared" si="3"/>
        <v>0</v>
      </c>
      <c r="S7" s="73">
        <f t="shared" si="4"/>
        <v>18</v>
      </c>
    </row>
    <row r="8" spans="1:20" s="61" customFormat="1" ht="20.100000000000001" customHeight="1" x14ac:dyDescent="0.25">
      <c r="A8" s="62">
        <v>7</v>
      </c>
      <c r="B8" s="78" t="s">
        <v>31</v>
      </c>
      <c r="C8" s="79"/>
      <c r="D8" s="80"/>
      <c r="E8" s="93"/>
      <c r="F8" s="67"/>
      <c r="G8" s="68">
        <f t="shared" si="9"/>
        <v>0</v>
      </c>
      <c r="H8" s="69" t="b">
        <f t="shared" si="0"/>
        <v>0</v>
      </c>
      <c r="I8" s="55">
        <f t="shared" si="5"/>
        <v>0</v>
      </c>
      <c r="J8" s="70"/>
      <c r="K8" s="53">
        <f t="shared" si="6"/>
        <v>0</v>
      </c>
      <c r="L8" s="68" t="b">
        <f t="shared" si="1"/>
        <v>0</v>
      </c>
      <c r="M8" s="55">
        <f t="shared" si="7"/>
        <v>0</v>
      </c>
      <c r="N8" s="70">
        <v>15.8</v>
      </c>
      <c r="O8" s="68">
        <f t="shared" si="10"/>
        <v>223</v>
      </c>
      <c r="P8" s="68">
        <f t="shared" si="2"/>
        <v>12</v>
      </c>
      <c r="Q8" s="57">
        <f t="shared" si="8"/>
        <v>3</v>
      </c>
      <c r="R8" s="72">
        <f t="shared" si="3"/>
        <v>223</v>
      </c>
      <c r="S8" s="73">
        <f t="shared" si="4"/>
        <v>12</v>
      </c>
    </row>
    <row r="9" spans="1:20" s="61" customFormat="1" ht="20.100000000000001" customHeight="1" x14ac:dyDescent="0.25">
      <c r="A9" s="62">
        <v>8</v>
      </c>
      <c r="B9" s="78" t="s">
        <v>32</v>
      </c>
      <c r="C9" s="79"/>
      <c r="D9" s="80"/>
      <c r="E9" s="93"/>
      <c r="F9" s="67"/>
      <c r="G9" s="68">
        <f t="shared" si="9"/>
        <v>0</v>
      </c>
      <c r="H9" s="69" t="b">
        <f t="shared" si="0"/>
        <v>0</v>
      </c>
      <c r="I9" s="55">
        <f t="shared" si="5"/>
        <v>0</v>
      </c>
      <c r="J9" s="70"/>
      <c r="K9" s="53">
        <f t="shared" si="6"/>
        <v>0</v>
      </c>
      <c r="L9" s="69" t="b">
        <f t="shared" si="1"/>
        <v>0</v>
      </c>
      <c r="M9" s="55">
        <f t="shared" si="7"/>
        <v>0</v>
      </c>
      <c r="N9" s="70">
        <v>13.18</v>
      </c>
      <c r="O9" s="68">
        <f t="shared" si="10"/>
        <v>183</v>
      </c>
      <c r="P9" s="68">
        <f t="shared" si="2"/>
        <v>17</v>
      </c>
      <c r="Q9" s="57">
        <f t="shared" si="8"/>
        <v>4</v>
      </c>
      <c r="R9" s="72">
        <f t="shared" si="3"/>
        <v>183</v>
      </c>
      <c r="S9" s="73">
        <f t="shared" si="4"/>
        <v>17</v>
      </c>
    </row>
    <row r="10" spans="1:20" s="61" customFormat="1" ht="20.100000000000001" customHeight="1" x14ac:dyDescent="0.25">
      <c r="A10" s="62">
        <v>9</v>
      </c>
      <c r="B10" s="78" t="s">
        <v>32</v>
      </c>
      <c r="C10" s="79"/>
      <c r="D10" s="80"/>
      <c r="E10" s="93"/>
      <c r="F10" s="67"/>
      <c r="G10" s="68">
        <f t="shared" si="9"/>
        <v>0</v>
      </c>
      <c r="H10" s="69" t="b">
        <f t="shared" si="0"/>
        <v>0</v>
      </c>
      <c r="I10" s="55">
        <f t="shared" si="5"/>
        <v>0</v>
      </c>
      <c r="J10" s="70"/>
      <c r="K10" s="53">
        <f t="shared" si="6"/>
        <v>0</v>
      </c>
      <c r="L10" s="69" t="b">
        <f t="shared" si="1"/>
        <v>0</v>
      </c>
      <c r="M10" s="55">
        <f t="shared" si="7"/>
        <v>0</v>
      </c>
      <c r="N10" s="70">
        <v>23.7</v>
      </c>
      <c r="O10" s="68">
        <f t="shared" si="10"/>
        <v>325</v>
      </c>
      <c r="P10" s="68">
        <f t="shared" si="2"/>
        <v>2</v>
      </c>
      <c r="Q10" s="57">
        <f t="shared" si="8"/>
        <v>1</v>
      </c>
      <c r="R10" s="72">
        <f t="shared" si="3"/>
        <v>325</v>
      </c>
      <c r="S10" s="73">
        <f t="shared" si="4"/>
        <v>2</v>
      </c>
    </row>
    <row r="11" spans="1:20" s="61" customFormat="1" ht="20.100000000000001" customHeight="1" x14ac:dyDescent="0.25">
      <c r="A11" s="62">
        <v>10</v>
      </c>
      <c r="B11" s="78" t="s">
        <v>32</v>
      </c>
      <c r="C11" s="79"/>
      <c r="D11" s="80"/>
      <c r="E11" s="93"/>
      <c r="F11" s="67"/>
      <c r="G11" s="68">
        <f t="shared" si="9"/>
        <v>0</v>
      </c>
      <c r="H11" s="69" t="b">
        <f t="shared" si="0"/>
        <v>0</v>
      </c>
      <c r="I11" s="55">
        <f t="shared" si="5"/>
        <v>0</v>
      </c>
      <c r="J11" s="70"/>
      <c r="K11" s="53">
        <f t="shared" si="6"/>
        <v>0</v>
      </c>
      <c r="L11" s="69" t="b">
        <f t="shared" si="1"/>
        <v>0</v>
      </c>
      <c r="M11" s="55">
        <f t="shared" si="7"/>
        <v>0</v>
      </c>
      <c r="N11" s="70">
        <v>17.149999999999999</v>
      </c>
      <c r="O11" s="68">
        <f t="shared" si="10"/>
        <v>242</v>
      </c>
      <c r="P11" s="68">
        <f t="shared" si="2"/>
        <v>9</v>
      </c>
      <c r="Q11" s="57">
        <f t="shared" si="8"/>
        <v>3</v>
      </c>
      <c r="R11" s="72">
        <f t="shared" si="3"/>
        <v>242</v>
      </c>
      <c r="S11" s="73">
        <f t="shared" si="4"/>
        <v>9</v>
      </c>
    </row>
    <row r="12" spans="1:20" s="61" customFormat="1" ht="20.100000000000001" customHeight="1" x14ac:dyDescent="0.25">
      <c r="A12" s="62">
        <v>11</v>
      </c>
      <c r="B12" s="78" t="s">
        <v>32</v>
      </c>
      <c r="C12" s="79"/>
      <c r="D12" s="80"/>
      <c r="E12" s="93"/>
      <c r="F12" s="67"/>
      <c r="G12" s="68">
        <f t="shared" si="9"/>
        <v>0</v>
      </c>
      <c r="H12" s="69" t="b">
        <f t="shared" si="0"/>
        <v>0</v>
      </c>
      <c r="I12" s="55">
        <f t="shared" si="5"/>
        <v>0</v>
      </c>
      <c r="J12" s="70"/>
      <c r="K12" s="53">
        <f t="shared" si="6"/>
        <v>0</v>
      </c>
      <c r="L12" s="69" t="b">
        <f t="shared" si="1"/>
        <v>0</v>
      </c>
      <c r="M12" s="55">
        <f t="shared" si="7"/>
        <v>0</v>
      </c>
      <c r="N12" s="70">
        <v>19.100000000000001</v>
      </c>
      <c r="O12" s="68">
        <f t="shared" si="10"/>
        <v>268</v>
      </c>
      <c r="P12" s="68">
        <f t="shared" si="2"/>
        <v>7</v>
      </c>
      <c r="Q12" s="57">
        <f t="shared" si="8"/>
        <v>2</v>
      </c>
      <c r="R12" s="72">
        <f t="shared" si="3"/>
        <v>268</v>
      </c>
      <c r="S12" s="73">
        <f t="shared" si="4"/>
        <v>7</v>
      </c>
    </row>
    <row r="13" spans="1:20" s="61" customFormat="1" ht="20.100000000000001" customHeight="1" x14ac:dyDescent="0.25">
      <c r="A13" s="62">
        <v>12</v>
      </c>
      <c r="B13" s="78" t="s">
        <v>32</v>
      </c>
      <c r="C13" s="79"/>
      <c r="D13" s="80"/>
      <c r="E13" s="93"/>
      <c r="F13" s="67"/>
      <c r="G13" s="68">
        <f t="shared" si="9"/>
        <v>0</v>
      </c>
      <c r="H13" s="69" t="b">
        <f t="shared" si="0"/>
        <v>0</v>
      </c>
      <c r="I13" s="55">
        <f t="shared" si="5"/>
        <v>0</v>
      </c>
      <c r="J13" s="70"/>
      <c r="K13" s="53">
        <f t="shared" si="6"/>
        <v>0</v>
      </c>
      <c r="L13" s="69" t="b">
        <f t="shared" si="1"/>
        <v>0</v>
      </c>
      <c r="M13" s="55">
        <f t="shared" si="7"/>
        <v>0</v>
      </c>
      <c r="N13" s="70">
        <v>21.2</v>
      </c>
      <c r="O13" s="68">
        <f t="shared" si="10"/>
        <v>295</v>
      </c>
      <c r="P13" s="68">
        <f t="shared" si="2"/>
        <v>4</v>
      </c>
      <c r="Q13" s="57">
        <f t="shared" si="8"/>
        <v>2</v>
      </c>
      <c r="R13" s="72">
        <f t="shared" si="3"/>
        <v>295</v>
      </c>
      <c r="S13" s="73">
        <f t="shared" si="4"/>
        <v>4</v>
      </c>
    </row>
    <row r="14" spans="1:20" s="61" customFormat="1" ht="20.100000000000001" customHeight="1" x14ac:dyDescent="0.25">
      <c r="A14" s="62">
        <v>13</v>
      </c>
      <c r="B14" s="78" t="s">
        <v>32</v>
      </c>
      <c r="C14" s="79"/>
      <c r="D14" s="80"/>
      <c r="E14" s="93"/>
      <c r="F14" s="67"/>
      <c r="G14" s="68">
        <f t="shared" si="9"/>
        <v>0</v>
      </c>
      <c r="H14" s="69" t="b">
        <f t="shared" si="0"/>
        <v>0</v>
      </c>
      <c r="I14" s="55">
        <f t="shared" si="5"/>
        <v>0</v>
      </c>
      <c r="J14" s="70"/>
      <c r="K14" s="53">
        <f t="shared" si="6"/>
        <v>0</v>
      </c>
      <c r="L14" s="69" t="b">
        <f t="shared" si="1"/>
        <v>0</v>
      </c>
      <c r="M14" s="55">
        <f t="shared" si="7"/>
        <v>0</v>
      </c>
      <c r="N14" s="70">
        <v>15</v>
      </c>
      <c r="O14" s="68">
        <f t="shared" si="10"/>
        <v>211</v>
      </c>
      <c r="P14" s="68">
        <f t="shared" si="2"/>
        <v>15</v>
      </c>
      <c r="Q14" s="57">
        <f t="shared" si="8"/>
        <v>3</v>
      </c>
      <c r="R14" s="72">
        <f t="shared" si="3"/>
        <v>211</v>
      </c>
      <c r="S14" s="73">
        <f t="shared" si="4"/>
        <v>15</v>
      </c>
    </row>
    <row r="15" spans="1:20" s="61" customFormat="1" ht="20.100000000000001" customHeight="1" x14ac:dyDescent="0.25">
      <c r="A15" s="62">
        <v>14</v>
      </c>
      <c r="B15" s="78" t="s">
        <v>32</v>
      </c>
      <c r="C15" s="79"/>
      <c r="D15" s="80"/>
      <c r="E15" s="93"/>
      <c r="F15" s="67"/>
      <c r="G15" s="68">
        <f t="shared" si="9"/>
        <v>0</v>
      </c>
      <c r="H15" s="69" t="b">
        <f t="shared" si="0"/>
        <v>0</v>
      </c>
      <c r="I15" s="55">
        <f t="shared" si="5"/>
        <v>0</v>
      </c>
      <c r="J15" s="70"/>
      <c r="K15" s="53">
        <f t="shared" si="6"/>
        <v>0</v>
      </c>
      <c r="L15" s="69" t="b">
        <f t="shared" si="1"/>
        <v>0</v>
      </c>
      <c r="M15" s="55">
        <f t="shared" si="7"/>
        <v>0</v>
      </c>
      <c r="N15" s="70">
        <v>20</v>
      </c>
      <c r="O15" s="68">
        <f t="shared" si="10"/>
        <v>280</v>
      </c>
      <c r="P15" s="68">
        <f t="shared" si="2"/>
        <v>5</v>
      </c>
      <c r="Q15" s="57">
        <f t="shared" si="8"/>
        <v>2</v>
      </c>
      <c r="R15" s="72">
        <f t="shared" si="3"/>
        <v>280</v>
      </c>
      <c r="S15" s="73">
        <f t="shared" si="4"/>
        <v>5</v>
      </c>
    </row>
    <row r="16" spans="1:20" s="61" customFormat="1" ht="20.100000000000001" customHeight="1" x14ac:dyDescent="0.25">
      <c r="A16" s="62">
        <v>15</v>
      </c>
      <c r="B16" s="78" t="s">
        <v>32</v>
      </c>
      <c r="C16" s="79"/>
      <c r="D16" s="80"/>
      <c r="E16" s="93"/>
      <c r="F16" s="67"/>
      <c r="G16" s="68">
        <f t="shared" si="9"/>
        <v>0</v>
      </c>
      <c r="H16" s="69" t="b">
        <f t="shared" si="0"/>
        <v>0</v>
      </c>
      <c r="I16" s="55">
        <f t="shared" si="5"/>
        <v>0</v>
      </c>
      <c r="J16" s="70"/>
      <c r="K16" s="53">
        <f t="shared" si="6"/>
        <v>0</v>
      </c>
      <c r="L16" s="69" t="b">
        <f t="shared" si="1"/>
        <v>0</v>
      </c>
      <c r="M16" s="55">
        <f t="shared" si="7"/>
        <v>0</v>
      </c>
      <c r="N16" s="70">
        <v>15.5</v>
      </c>
      <c r="O16" s="68">
        <f t="shared" si="10"/>
        <v>218</v>
      </c>
      <c r="P16" s="68">
        <f t="shared" si="2"/>
        <v>14</v>
      </c>
      <c r="Q16" s="57">
        <f t="shared" si="8"/>
        <v>3</v>
      </c>
      <c r="R16" s="72">
        <f t="shared" si="3"/>
        <v>218</v>
      </c>
      <c r="S16" s="73">
        <f t="shared" si="4"/>
        <v>14</v>
      </c>
    </row>
    <row r="17" spans="1:19" s="61" customFormat="1" ht="20.100000000000001" customHeight="1" x14ac:dyDescent="0.25">
      <c r="A17" s="62">
        <v>16</v>
      </c>
      <c r="B17" s="78" t="s">
        <v>32</v>
      </c>
      <c r="C17" s="79"/>
      <c r="D17" s="80"/>
      <c r="E17" s="93"/>
      <c r="F17" s="67"/>
      <c r="G17" s="68">
        <f t="shared" si="9"/>
        <v>0</v>
      </c>
      <c r="H17" s="69" t="b">
        <f t="shared" si="0"/>
        <v>0</v>
      </c>
      <c r="I17" s="55">
        <f t="shared" si="5"/>
        <v>0</v>
      </c>
      <c r="J17" s="70"/>
      <c r="K17" s="53">
        <f t="shared" si="6"/>
        <v>0</v>
      </c>
      <c r="L17" s="69" t="b">
        <f t="shared" si="1"/>
        <v>0</v>
      </c>
      <c r="M17" s="55">
        <f t="shared" si="7"/>
        <v>0</v>
      </c>
      <c r="N17" s="70">
        <v>30</v>
      </c>
      <c r="O17" s="68">
        <f t="shared" si="10"/>
        <v>395</v>
      </c>
      <c r="P17" s="68">
        <f t="shared" si="2"/>
        <v>1</v>
      </c>
      <c r="Q17" s="57">
        <f t="shared" si="8"/>
        <v>1</v>
      </c>
      <c r="R17" s="72">
        <f t="shared" si="3"/>
        <v>395</v>
      </c>
      <c r="S17" s="73">
        <f t="shared" si="4"/>
        <v>1</v>
      </c>
    </row>
    <row r="18" spans="1:19" s="61" customFormat="1" ht="20.100000000000001" customHeight="1" x14ac:dyDescent="0.25">
      <c r="A18" s="62">
        <v>17</v>
      </c>
      <c r="B18" s="78" t="s">
        <v>32</v>
      </c>
      <c r="C18" s="79"/>
      <c r="D18" s="80"/>
      <c r="E18" s="93"/>
      <c r="F18" s="67"/>
      <c r="G18" s="68">
        <f t="shared" si="9"/>
        <v>0</v>
      </c>
      <c r="H18" s="69" t="b">
        <f t="shared" si="0"/>
        <v>0</v>
      </c>
      <c r="I18" s="55">
        <f t="shared" si="5"/>
        <v>0</v>
      </c>
      <c r="J18" s="70"/>
      <c r="K18" s="53">
        <f t="shared" si="6"/>
        <v>0</v>
      </c>
      <c r="L18" s="69" t="b">
        <f t="shared" si="1"/>
        <v>0</v>
      </c>
      <c r="M18" s="55">
        <f t="shared" si="7"/>
        <v>0</v>
      </c>
      <c r="N18" s="70">
        <v>16.399999999999999</v>
      </c>
      <c r="O18" s="68">
        <f t="shared" si="10"/>
        <v>231</v>
      </c>
      <c r="P18" s="68">
        <f t="shared" si="2"/>
        <v>11</v>
      </c>
      <c r="Q18" s="57">
        <f t="shared" si="8"/>
        <v>3</v>
      </c>
      <c r="R18" s="72">
        <f t="shared" si="3"/>
        <v>231</v>
      </c>
      <c r="S18" s="73">
        <f t="shared" si="4"/>
        <v>11</v>
      </c>
    </row>
    <row r="19" spans="1:19" s="61" customFormat="1" ht="20.100000000000001" customHeight="1" x14ac:dyDescent="0.25">
      <c r="A19" s="62">
        <v>18</v>
      </c>
      <c r="B19" s="78" t="s">
        <v>32</v>
      </c>
      <c r="C19" s="79"/>
      <c r="D19" s="80"/>
      <c r="E19" s="93"/>
      <c r="F19" s="67"/>
      <c r="G19" s="68">
        <f t="shared" si="9"/>
        <v>0</v>
      </c>
      <c r="H19" s="69" t="b">
        <f t="shared" si="0"/>
        <v>0</v>
      </c>
      <c r="I19" s="55">
        <f t="shared" si="5"/>
        <v>0</v>
      </c>
      <c r="J19" s="70"/>
      <c r="K19" s="53">
        <f t="shared" si="6"/>
        <v>0</v>
      </c>
      <c r="L19" s="69" t="b">
        <f t="shared" si="1"/>
        <v>0</v>
      </c>
      <c r="M19" s="55">
        <f t="shared" si="7"/>
        <v>0</v>
      </c>
      <c r="N19" s="70">
        <v>19.100000000000001</v>
      </c>
      <c r="O19" s="68">
        <f t="shared" si="10"/>
        <v>268</v>
      </c>
      <c r="P19" s="68">
        <f t="shared" si="2"/>
        <v>7</v>
      </c>
      <c r="Q19" s="57">
        <f t="shared" si="8"/>
        <v>2</v>
      </c>
      <c r="R19" s="72">
        <f t="shared" si="3"/>
        <v>268</v>
      </c>
      <c r="S19" s="73">
        <f t="shared" si="4"/>
        <v>7</v>
      </c>
    </row>
    <row r="20" spans="1:19" s="61" customFormat="1" ht="20.100000000000001" customHeight="1" x14ac:dyDescent="0.25">
      <c r="A20" s="62">
        <v>19</v>
      </c>
      <c r="B20" s="78" t="s">
        <v>33</v>
      </c>
      <c r="C20" s="79"/>
      <c r="D20" s="80"/>
      <c r="E20" s="93"/>
      <c r="F20" s="67"/>
      <c r="G20" s="68">
        <f t="shared" si="9"/>
        <v>0</v>
      </c>
      <c r="H20" s="69" t="b">
        <f t="shared" si="0"/>
        <v>0</v>
      </c>
      <c r="I20" s="55">
        <f t="shared" si="5"/>
        <v>0</v>
      </c>
      <c r="J20" s="70"/>
      <c r="K20" s="53">
        <f t="shared" si="6"/>
        <v>0</v>
      </c>
      <c r="L20" s="69" t="b">
        <f t="shared" si="1"/>
        <v>0</v>
      </c>
      <c r="M20" s="55">
        <f t="shared" si="7"/>
        <v>0</v>
      </c>
      <c r="N20" s="70"/>
      <c r="O20" s="68">
        <f t="shared" si="10"/>
        <v>0</v>
      </c>
      <c r="P20" s="68" t="b">
        <f t="shared" si="2"/>
        <v>0</v>
      </c>
      <c r="Q20" s="57">
        <f t="shared" si="8"/>
        <v>0</v>
      </c>
      <c r="R20" s="72">
        <f t="shared" si="3"/>
        <v>0</v>
      </c>
      <c r="S20" s="73">
        <f t="shared" si="4"/>
        <v>18</v>
      </c>
    </row>
    <row r="21" spans="1:19" s="61" customFormat="1" ht="20.100000000000001" customHeight="1" x14ac:dyDescent="0.25">
      <c r="A21" s="62">
        <v>20</v>
      </c>
      <c r="B21" s="78" t="s">
        <v>33</v>
      </c>
      <c r="C21" s="79"/>
      <c r="D21" s="80"/>
      <c r="E21" s="93"/>
      <c r="F21" s="67"/>
      <c r="G21" s="68">
        <f t="shared" si="9"/>
        <v>0</v>
      </c>
      <c r="H21" s="69" t="b">
        <f t="shared" si="0"/>
        <v>0</v>
      </c>
      <c r="I21" s="55">
        <f t="shared" si="5"/>
        <v>0</v>
      </c>
      <c r="J21" s="70"/>
      <c r="K21" s="53">
        <f t="shared" si="6"/>
        <v>0</v>
      </c>
      <c r="L21" s="69" t="b">
        <f t="shared" si="1"/>
        <v>0</v>
      </c>
      <c r="M21" s="55">
        <f t="shared" si="7"/>
        <v>0</v>
      </c>
      <c r="N21" s="70"/>
      <c r="O21" s="68">
        <f t="shared" si="10"/>
        <v>0</v>
      </c>
      <c r="P21" s="68" t="b">
        <f t="shared" si="2"/>
        <v>0</v>
      </c>
      <c r="Q21" s="57">
        <f t="shared" si="8"/>
        <v>0</v>
      </c>
      <c r="R21" s="72">
        <f t="shared" si="3"/>
        <v>0</v>
      </c>
      <c r="S21" s="73">
        <f t="shared" si="4"/>
        <v>18</v>
      </c>
    </row>
    <row r="22" spans="1:19" s="61" customFormat="1" ht="20.100000000000001" customHeight="1" x14ac:dyDescent="0.25">
      <c r="A22" s="62">
        <v>21</v>
      </c>
      <c r="B22" s="78" t="s">
        <v>33</v>
      </c>
      <c r="C22" s="79"/>
      <c r="D22" s="80"/>
      <c r="E22" s="93"/>
      <c r="F22" s="67"/>
      <c r="G22" s="68">
        <f t="shared" si="9"/>
        <v>0</v>
      </c>
      <c r="H22" s="69" t="b">
        <f t="shared" si="0"/>
        <v>0</v>
      </c>
      <c r="I22" s="55">
        <f t="shared" si="5"/>
        <v>0</v>
      </c>
      <c r="J22" s="70"/>
      <c r="K22" s="53">
        <f t="shared" si="6"/>
        <v>0</v>
      </c>
      <c r="L22" s="69" t="b">
        <f t="shared" si="1"/>
        <v>0</v>
      </c>
      <c r="M22" s="55">
        <f t="shared" si="7"/>
        <v>0</v>
      </c>
      <c r="N22" s="70"/>
      <c r="O22" s="68">
        <f t="shared" si="10"/>
        <v>0</v>
      </c>
      <c r="P22" s="68" t="b">
        <f t="shared" si="2"/>
        <v>0</v>
      </c>
      <c r="Q22" s="57">
        <f t="shared" si="8"/>
        <v>0</v>
      </c>
      <c r="R22" s="72">
        <f t="shared" si="3"/>
        <v>0</v>
      </c>
      <c r="S22" s="73">
        <f t="shared" si="4"/>
        <v>18</v>
      </c>
    </row>
    <row r="23" spans="1:19" s="61" customFormat="1" ht="20.100000000000001" customHeight="1" x14ac:dyDescent="0.25">
      <c r="A23" s="62">
        <v>22</v>
      </c>
      <c r="B23" s="78" t="s">
        <v>33</v>
      </c>
      <c r="C23" s="79"/>
      <c r="D23" s="80"/>
      <c r="E23" s="93"/>
      <c r="F23" s="67"/>
      <c r="G23" s="68">
        <f t="shared" si="9"/>
        <v>0</v>
      </c>
      <c r="H23" s="69" t="b">
        <f t="shared" si="0"/>
        <v>0</v>
      </c>
      <c r="I23" s="55">
        <f t="shared" si="5"/>
        <v>0</v>
      </c>
      <c r="J23" s="70"/>
      <c r="K23" s="53">
        <f t="shared" si="6"/>
        <v>0</v>
      </c>
      <c r="L23" s="69" t="b">
        <f t="shared" si="1"/>
        <v>0</v>
      </c>
      <c r="M23" s="55">
        <f t="shared" si="7"/>
        <v>0</v>
      </c>
      <c r="N23" s="70"/>
      <c r="O23" s="68">
        <f t="shared" si="10"/>
        <v>0</v>
      </c>
      <c r="P23" s="68" t="b">
        <f t="shared" si="2"/>
        <v>0</v>
      </c>
      <c r="Q23" s="57">
        <f t="shared" si="8"/>
        <v>0</v>
      </c>
      <c r="R23" s="72">
        <f t="shared" si="3"/>
        <v>0</v>
      </c>
      <c r="S23" s="73">
        <f t="shared" si="4"/>
        <v>18</v>
      </c>
    </row>
    <row r="24" spans="1:19" s="61" customFormat="1" ht="20.100000000000001" customHeight="1" x14ac:dyDescent="0.25">
      <c r="A24" s="62">
        <v>23</v>
      </c>
      <c r="B24" s="78" t="s">
        <v>33</v>
      </c>
      <c r="C24" s="79"/>
      <c r="D24" s="80"/>
      <c r="E24" s="93"/>
      <c r="F24" s="67"/>
      <c r="G24" s="68">
        <f t="shared" si="9"/>
        <v>0</v>
      </c>
      <c r="H24" s="69" t="b">
        <f t="shared" si="0"/>
        <v>0</v>
      </c>
      <c r="I24" s="55">
        <f t="shared" si="5"/>
        <v>0</v>
      </c>
      <c r="J24" s="70"/>
      <c r="K24" s="53">
        <f t="shared" si="6"/>
        <v>0</v>
      </c>
      <c r="L24" s="69" t="b">
        <f t="shared" si="1"/>
        <v>0</v>
      </c>
      <c r="M24" s="55">
        <f t="shared" si="7"/>
        <v>0</v>
      </c>
      <c r="N24" s="70"/>
      <c r="O24" s="68">
        <f t="shared" si="10"/>
        <v>0</v>
      </c>
      <c r="P24" s="68" t="b">
        <f t="shared" si="2"/>
        <v>0</v>
      </c>
      <c r="Q24" s="57">
        <f t="shared" si="8"/>
        <v>0</v>
      </c>
      <c r="R24" s="72">
        <f t="shared" si="3"/>
        <v>0</v>
      </c>
      <c r="S24" s="73">
        <f t="shared" si="4"/>
        <v>18</v>
      </c>
    </row>
    <row r="25" spans="1:19" s="61" customFormat="1" ht="20.100000000000001" customHeight="1" x14ac:dyDescent="0.25">
      <c r="A25" s="62">
        <v>24</v>
      </c>
      <c r="B25" s="78" t="s">
        <v>33</v>
      </c>
      <c r="C25" s="79"/>
      <c r="D25" s="80"/>
      <c r="E25" s="93"/>
      <c r="F25" s="67"/>
      <c r="G25" s="68">
        <f t="shared" si="9"/>
        <v>0</v>
      </c>
      <c r="H25" s="69" t="b">
        <f t="shared" si="0"/>
        <v>0</v>
      </c>
      <c r="I25" s="55">
        <f t="shared" si="5"/>
        <v>0</v>
      </c>
      <c r="J25" s="70"/>
      <c r="K25" s="53">
        <f t="shared" si="6"/>
        <v>0</v>
      </c>
      <c r="L25" s="69" t="b">
        <f t="shared" si="1"/>
        <v>0</v>
      </c>
      <c r="M25" s="55">
        <f t="shared" si="7"/>
        <v>0</v>
      </c>
      <c r="N25" s="70"/>
      <c r="O25" s="68">
        <f t="shared" si="10"/>
        <v>0</v>
      </c>
      <c r="P25" s="68" t="b">
        <f t="shared" si="2"/>
        <v>0</v>
      </c>
      <c r="Q25" s="57">
        <f t="shared" si="8"/>
        <v>0</v>
      </c>
      <c r="R25" s="72">
        <f t="shared" si="3"/>
        <v>0</v>
      </c>
      <c r="S25" s="73">
        <f t="shared" si="4"/>
        <v>18</v>
      </c>
    </row>
    <row r="26" spans="1:19" s="61" customFormat="1" ht="20.100000000000001" customHeight="1" x14ac:dyDescent="0.25">
      <c r="A26" s="62">
        <v>25</v>
      </c>
      <c r="B26" s="78" t="s">
        <v>33</v>
      </c>
      <c r="C26" s="79"/>
      <c r="D26" s="80"/>
      <c r="E26" s="93"/>
      <c r="F26" s="67"/>
      <c r="G26" s="68">
        <f t="shared" si="9"/>
        <v>0</v>
      </c>
      <c r="H26" s="69" t="b">
        <f t="shared" si="0"/>
        <v>0</v>
      </c>
      <c r="I26" s="55">
        <f t="shared" si="5"/>
        <v>0</v>
      </c>
      <c r="J26" s="70"/>
      <c r="K26" s="53">
        <f t="shared" si="6"/>
        <v>0</v>
      </c>
      <c r="L26" s="69" t="b">
        <f t="shared" si="1"/>
        <v>0</v>
      </c>
      <c r="M26" s="55">
        <f t="shared" si="7"/>
        <v>0</v>
      </c>
      <c r="N26" s="70"/>
      <c r="O26" s="68">
        <f t="shared" si="10"/>
        <v>0</v>
      </c>
      <c r="P26" s="68" t="b">
        <f t="shared" si="2"/>
        <v>0</v>
      </c>
      <c r="Q26" s="57">
        <f t="shared" si="8"/>
        <v>0</v>
      </c>
      <c r="R26" s="72">
        <f t="shared" si="3"/>
        <v>0</v>
      </c>
      <c r="S26" s="73">
        <f t="shared" si="4"/>
        <v>18</v>
      </c>
    </row>
    <row r="27" spans="1:19" s="61" customFormat="1" ht="20.100000000000001" customHeight="1" x14ac:dyDescent="0.25">
      <c r="A27" s="62">
        <v>26</v>
      </c>
      <c r="B27" s="78" t="s">
        <v>33</v>
      </c>
      <c r="C27" s="79"/>
      <c r="D27" s="80"/>
      <c r="E27" s="93"/>
      <c r="F27" s="67"/>
      <c r="G27" s="68">
        <f t="shared" si="9"/>
        <v>0</v>
      </c>
      <c r="H27" s="69" t="b">
        <f t="shared" si="0"/>
        <v>0</v>
      </c>
      <c r="I27" s="55">
        <f t="shared" si="5"/>
        <v>0</v>
      </c>
      <c r="J27" s="70"/>
      <c r="K27" s="53">
        <f t="shared" si="6"/>
        <v>0</v>
      </c>
      <c r="L27" s="69" t="b">
        <f t="shared" si="1"/>
        <v>0</v>
      </c>
      <c r="M27" s="55">
        <f t="shared" si="7"/>
        <v>0</v>
      </c>
      <c r="N27" s="70"/>
      <c r="O27" s="68">
        <f t="shared" si="10"/>
        <v>0</v>
      </c>
      <c r="P27" s="68" t="b">
        <f t="shared" si="2"/>
        <v>0</v>
      </c>
      <c r="Q27" s="57">
        <f t="shared" si="8"/>
        <v>0</v>
      </c>
      <c r="R27" s="72">
        <f t="shared" si="3"/>
        <v>0</v>
      </c>
      <c r="S27" s="73">
        <f t="shared" si="4"/>
        <v>18</v>
      </c>
    </row>
    <row r="28" spans="1:19" s="61" customFormat="1" ht="20.100000000000001" customHeight="1" x14ac:dyDescent="0.25">
      <c r="A28" s="62">
        <v>27</v>
      </c>
      <c r="B28" s="78" t="s">
        <v>33</v>
      </c>
      <c r="C28" s="79"/>
      <c r="D28" s="80"/>
      <c r="E28" s="93"/>
      <c r="F28" s="67"/>
      <c r="G28" s="68">
        <f t="shared" si="9"/>
        <v>0</v>
      </c>
      <c r="H28" s="69" t="b">
        <f t="shared" si="0"/>
        <v>0</v>
      </c>
      <c r="I28" s="55">
        <f t="shared" si="5"/>
        <v>0</v>
      </c>
      <c r="J28" s="70"/>
      <c r="K28" s="53">
        <f t="shared" si="6"/>
        <v>0</v>
      </c>
      <c r="L28" s="69" t="b">
        <f t="shared" si="1"/>
        <v>0</v>
      </c>
      <c r="M28" s="55">
        <f t="shared" si="7"/>
        <v>0</v>
      </c>
      <c r="N28" s="70"/>
      <c r="O28" s="68">
        <f t="shared" si="10"/>
        <v>0</v>
      </c>
      <c r="P28" s="68" t="b">
        <f t="shared" si="2"/>
        <v>0</v>
      </c>
      <c r="Q28" s="57">
        <f t="shared" si="8"/>
        <v>0</v>
      </c>
      <c r="R28" s="72">
        <f t="shared" si="3"/>
        <v>0</v>
      </c>
      <c r="S28" s="73">
        <f t="shared" si="4"/>
        <v>18</v>
      </c>
    </row>
    <row r="29" spans="1:19" s="61" customFormat="1" ht="20.100000000000001" customHeight="1" x14ac:dyDescent="0.25">
      <c r="A29" s="62">
        <v>28</v>
      </c>
      <c r="B29" s="78" t="s">
        <v>33</v>
      </c>
      <c r="C29" s="79"/>
      <c r="D29" s="80"/>
      <c r="E29" s="93"/>
      <c r="F29" s="67"/>
      <c r="G29" s="68">
        <f t="shared" si="9"/>
        <v>0</v>
      </c>
      <c r="H29" s="69" t="b">
        <f t="shared" si="0"/>
        <v>0</v>
      </c>
      <c r="I29" s="55">
        <f t="shared" si="5"/>
        <v>0</v>
      </c>
      <c r="J29" s="70"/>
      <c r="K29" s="53">
        <f t="shared" si="6"/>
        <v>0</v>
      </c>
      <c r="L29" s="69" t="b">
        <f t="shared" si="1"/>
        <v>0</v>
      </c>
      <c r="M29" s="55">
        <f t="shared" si="7"/>
        <v>0</v>
      </c>
      <c r="N29" s="70"/>
      <c r="O29" s="68">
        <f t="shared" si="10"/>
        <v>0</v>
      </c>
      <c r="P29" s="68" t="b">
        <f t="shared" si="2"/>
        <v>0</v>
      </c>
      <c r="Q29" s="57">
        <f t="shared" si="8"/>
        <v>0</v>
      </c>
      <c r="R29" s="72">
        <f t="shared" si="3"/>
        <v>0</v>
      </c>
      <c r="S29" s="73">
        <f t="shared" si="4"/>
        <v>18</v>
      </c>
    </row>
    <row r="30" spans="1:19" s="61" customFormat="1" ht="20.100000000000001" customHeight="1" x14ac:dyDescent="0.25">
      <c r="A30" s="62">
        <v>29</v>
      </c>
      <c r="B30" s="78" t="s">
        <v>33</v>
      </c>
      <c r="C30" s="79"/>
      <c r="D30" s="80"/>
      <c r="E30" s="93"/>
      <c r="F30" s="67"/>
      <c r="G30" s="68">
        <f t="shared" si="9"/>
        <v>0</v>
      </c>
      <c r="H30" s="69" t="b">
        <f t="shared" si="0"/>
        <v>0</v>
      </c>
      <c r="I30" s="55">
        <f t="shared" si="5"/>
        <v>0</v>
      </c>
      <c r="J30" s="70"/>
      <c r="K30" s="53">
        <f t="shared" si="6"/>
        <v>0</v>
      </c>
      <c r="L30" s="69" t="b">
        <f t="shared" si="1"/>
        <v>0</v>
      </c>
      <c r="M30" s="55">
        <f t="shared" si="7"/>
        <v>0</v>
      </c>
      <c r="N30" s="70"/>
      <c r="O30" s="68">
        <f t="shared" si="10"/>
        <v>0</v>
      </c>
      <c r="P30" s="68" t="b">
        <f t="shared" si="2"/>
        <v>0</v>
      </c>
      <c r="Q30" s="57">
        <f t="shared" si="8"/>
        <v>0</v>
      </c>
      <c r="R30" s="72">
        <f t="shared" si="3"/>
        <v>0</v>
      </c>
      <c r="S30" s="73">
        <f t="shared" si="4"/>
        <v>18</v>
      </c>
    </row>
    <row r="31" spans="1:19" s="61" customFormat="1" ht="20.100000000000001" customHeight="1" x14ac:dyDescent="0.25">
      <c r="A31" s="62">
        <v>30</v>
      </c>
      <c r="B31" s="78" t="s">
        <v>33</v>
      </c>
      <c r="C31" s="79"/>
      <c r="D31" s="80"/>
      <c r="E31" s="93"/>
      <c r="F31" s="67"/>
      <c r="G31" s="68">
        <f t="shared" si="9"/>
        <v>0</v>
      </c>
      <c r="H31" s="69" t="b">
        <f t="shared" si="0"/>
        <v>0</v>
      </c>
      <c r="I31" s="55">
        <f t="shared" si="5"/>
        <v>0</v>
      </c>
      <c r="J31" s="70"/>
      <c r="K31" s="53">
        <f t="shared" si="6"/>
        <v>0</v>
      </c>
      <c r="L31" s="69" t="b">
        <f t="shared" si="1"/>
        <v>0</v>
      </c>
      <c r="M31" s="55">
        <f t="shared" si="7"/>
        <v>0</v>
      </c>
      <c r="N31" s="70"/>
      <c r="O31" s="68">
        <f t="shared" si="10"/>
        <v>0</v>
      </c>
      <c r="P31" s="68" t="b">
        <f t="shared" si="2"/>
        <v>0</v>
      </c>
      <c r="Q31" s="57">
        <f t="shared" si="8"/>
        <v>0</v>
      </c>
      <c r="R31" s="72">
        <f t="shared" si="3"/>
        <v>0</v>
      </c>
      <c r="S31" s="73">
        <f t="shared" si="4"/>
        <v>18</v>
      </c>
    </row>
    <row r="32" spans="1:19" s="61" customFormat="1" ht="20.100000000000001" customHeight="1" x14ac:dyDescent="0.25">
      <c r="A32" s="62">
        <v>31</v>
      </c>
      <c r="B32" s="78" t="s">
        <v>34</v>
      </c>
      <c r="C32" s="79"/>
      <c r="D32" s="80"/>
      <c r="E32" s="93"/>
      <c r="F32" s="67"/>
      <c r="G32" s="68">
        <f t="shared" si="9"/>
        <v>0</v>
      </c>
      <c r="H32" s="69" t="b">
        <f t="shared" si="0"/>
        <v>0</v>
      </c>
      <c r="I32" s="55">
        <f t="shared" si="5"/>
        <v>0</v>
      </c>
      <c r="J32" s="70"/>
      <c r="K32" s="53">
        <f t="shared" si="6"/>
        <v>0</v>
      </c>
      <c r="L32" s="69" t="b">
        <f t="shared" si="1"/>
        <v>0</v>
      </c>
      <c r="M32" s="55">
        <f t="shared" si="7"/>
        <v>0</v>
      </c>
      <c r="N32" s="70"/>
      <c r="O32" s="68">
        <f t="shared" si="10"/>
        <v>0</v>
      </c>
      <c r="P32" s="68" t="b">
        <f t="shared" si="2"/>
        <v>0</v>
      </c>
      <c r="Q32" s="57">
        <f t="shared" si="8"/>
        <v>0</v>
      </c>
      <c r="R32" s="72">
        <f t="shared" si="3"/>
        <v>0</v>
      </c>
      <c r="S32" s="73">
        <f t="shared" si="4"/>
        <v>18</v>
      </c>
    </row>
    <row r="33" spans="1:19" s="61" customFormat="1" ht="20.100000000000001" customHeight="1" x14ac:dyDescent="0.25">
      <c r="A33" s="62">
        <v>32</v>
      </c>
      <c r="B33" s="78" t="s">
        <v>34</v>
      </c>
      <c r="C33" s="79"/>
      <c r="D33" s="80"/>
      <c r="E33" s="93"/>
      <c r="F33" s="67"/>
      <c r="G33" s="68">
        <f t="shared" si="9"/>
        <v>0</v>
      </c>
      <c r="H33" s="69" t="b">
        <f t="shared" si="0"/>
        <v>0</v>
      </c>
      <c r="I33" s="55">
        <f t="shared" si="5"/>
        <v>0</v>
      </c>
      <c r="J33" s="70"/>
      <c r="K33" s="53">
        <f t="shared" si="6"/>
        <v>0</v>
      </c>
      <c r="L33" s="69" t="b">
        <f t="shared" si="1"/>
        <v>0</v>
      </c>
      <c r="M33" s="55">
        <f t="shared" si="7"/>
        <v>0</v>
      </c>
      <c r="N33" s="70"/>
      <c r="O33" s="68">
        <f t="shared" si="10"/>
        <v>0</v>
      </c>
      <c r="P33" s="68" t="b">
        <f t="shared" si="2"/>
        <v>0</v>
      </c>
      <c r="Q33" s="57">
        <f t="shared" si="8"/>
        <v>0</v>
      </c>
      <c r="R33" s="72">
        <f t="shared" si="3"/>
        <v>0</v>
      </c>
      <c r="S33" s="73">
        <f t="shared" si="4"/>
        <v>18</v>
      </c>
    </row>
    <row r="34" spans="1:19" s="61" customFormat="1" ht="20.100000000000001" customHeight="1" x14ac:dyDescent="0.25">
      <c r="A34" s="62">
        <v>33</v>
      </c>
      <c r="B34" s="78" t="s">
        <v>34</v>
      </c>
      <c r="C34" s="79"/>
      <c r="D34" s="80"/>
      <c r="E34" s="93"/>
      <c r="F34" s="67"/>
      <c r="G34" s="68">
        <f t="shared" si="9"/>
        <v>0</v>
      </c>
      <c r="H34" s="69" t="b">
        <f t="shared" ref="H34:H65" si="11">IF(G34&gt;0,RANK(G34,$G$2:$G$51,0))</f>
        <v>0</v>
      </c>
      <c r="I34" s="55">
        <f t="shared" si="5"/>
        <v>0</v>
      </c>
      <c r="J34" s="70"/>
      <c r="K34" s="53">
        <f t="shared" si="6"/>
        <v>0</v>
      </c>
      <c r="L34" s="69" t="b">
        <f t="shared" ref="L34:L65" si="12">IF(K34&gt;0,RANK(K34,$K$2:$K$51,0))</f>
        <v>0</v>
      </c>
      <c r="M34" s="55">
        <f t="shared" si="7"/>
        <v>0</v>
      </c>
      <c r="N34" s="70"/>
      <c r="O34" s="68">
        <f t="shared" si="10"/>
        <v>0</v>
      </c>
      <c r="P34" s="68" t="b">
        <f t="shared" ref="P34:P65" si="13">IF(O34&gt;0,RANK(O34,$O$2:$O$51,0))</f>
        <v>0</v>
      </c>
      <c r="Q34" s="57">
        <f t="shared" si="8"/>
        <v>0</v>
      </c>
      <c r="R34" s="72">
        <f t="shared" si="3"/>
        <v>0</v>
      </c>
      <c r="S34" s="73">
        <f t="shared" ref="S34:S65" si="14">RANK(R34,$R$2:$R$51)</f>
        <v>18</v>
      </c>
    </row>
    <row r="35" spans="1:19" s="61" customFormat="1" ht="20.100000000000001" customHeight="1" x14ac:dyDescent="0.25">
      <c r="A35" s="62">
        <v>34</v>
      </c>
      <c r="B35" s="78" t="s">
        <v>34</v>
      </c>
      <c r="C35" s="79"/>
      <c r="D35" s="80"/>
      <c r="E35" s="93"/>
      <c r="F35" s="67"/>
      <c r="G35" s="68">
        <f t="shared" si="9"/>
        <v>0</v>
      </c>
      <c r="H35" s="69" t="b">
        <f t="shared" si="11"/>
        <v>0</v>
      </c>
      <c r="I35" s="55">
        <f t="shared" si="5"/>
        <v>0</v>
      </c>
      <c r="J35" s="70"/>
      <c r="K35" s="53">
        <f t="shared" si="6"/>
        <v>0</v>
      </c>
      <c r="L35" s="69" t="b">
        <f t="shared" si="12"/>
        <v>0</v>
      </c>
      <c r="M35" s="55">
        <f t="shared" si="7"/>
        <v>0</v>
      </c>
      <c r="N35" s="70"/>
      <c r="O35" s="68">
        <f t="shared" si="10"/>
        <v>0</v>
      </c>
      <c r="P35" s="68" t="b">
        <f t="shared" si="13"/>
        <v>0</v>
      </c>
      <c r="Q35" s="57">
        <f t="shared" si="8"/>
        <v>0</v>
      </c>
      <c r="R35" s="72">
        <f t="shared" si="3"/>
        <v>0</v>
      </c>
      <c r="S35" s="73">
        <f t="shared" si="14"/>
        <v>18</v>
      </c>
    </row>
    <row r="36" spans="1:19" s="61" customFormat="1" ht="20.100000000000001" customHeight="1" x14ac:dyDescent="0.25">
      <c r="A36" s="62">
        <v>35</v>
      </c>
      <c r="B36" s="78" t="s">
        <v>34</v>
      </c>
      <c r="C36" s="79"/>
      <c r="D36" s="80"/>
      <c r="E36" s="93"/>
      <c r="F36" s="67"/>
      <c r="G36" s="68">
        <f t="shared" si="9"/>
        <v>0</v>
      </c>
      <c r="H36" s="69" t="b">
        <f t="shared" si="11"/>
        <v>0</v>
      </c>
      <c r="I36" s="55">
        <f t="shared" si="5"/>
        <v>0</v>
      </c>
      <c r="J36" s="70"/>
      <c r="K36" s="53">
        <f t="shared" si="6"/>
        <v>0</v>
      </c>
      <c r="L36" s="69" t="b">
        <f t="shared" si="12"/>
        <v>0</v>
      </c>
      <c r="M36" s="55">
        <f t="shared" si="7"/>
        <v>0</v>
      </c>
      <c r="N36" s="70"/>
      <c r="O36" s="68">
        <f t="shared" si="10"/>
        <v>0</v>
      </c>
      <c r="P36" s="68" t="b">
        <f t="shared" si="13"/>
        <v>0</v>
      </c>
      <c r="Q36" s="57">
        <f t="shared" si="8"/>
        <v>0</v>
      </c>
      <c r="R36" s="72">
        <f t="shared" si="3"/>
        <v>0</v>
      </c>
      <c r="S36" s="73">
        <f t="shared" si="14"/>
        <v>18</v>
      </c>
    </row>
    <row r="37" spans="1:19" s="61" customFormat="1" ht="20.100000000000001" customHeight="1" x14ac:dyDescent="0.25">
      <c r="A37" s="62">
        <v>36</v>
      </c>
      <c r="B37" s="78" t="s">
        <v>34</v>
      </c>
      <c r="C37" s="79"/>
      <c r="D37" s="80"/>
      <c r="E37" s="93"/>
      <c r="F37" s="67"/>
      <c r="G37" s="68">
        <f t="shared" si="9"/>
        <v>0</v>
      </c>
      <c r="H37" s="69" t="b">
        <f t="shared" si="11"/>
        <v>0</v>
      </c>
      <c r="I37" s="55">
        <f t="shared" si="5"/>
        <v>0</v>
      </c>
      <c r="J37" s="70"/>
      <c r="K37" s="53">
        <f t="shared" si="6"/>
        <v>0</v>
      </c>
      <c r="L37" s="69" t="b">
        <f t="shared" si="12"/>
        <v>0</v>
      </c>
      <c r="M37" s="55">
        <f t="shared" si="7"/>
        <v>0</v>
      </c>
      <c r="N37" s="70"/>
      <c r="O37" s="68">
        <f t="shared" si="10"/>
        <v>0</v>
      </c>
      <c r="P37" s="68" t="b">
        <f t="shared" si="13"/>
        <v>0</v>
      </c>
      <c r="Q37" s="57">
        <f t="shared" si="8"/>
        <v>0</v>
      </c>
      <c r="R37" s="72">
        <f t="shared" si="3"/>
        <v>0</v>
      </c>
      <c r="S37" s="73">
        <f t="shared" si="14"/>
        <v>18</v>
      </c>
    </row>
    <row r="38" spans="1:19" s="61" customFormat="1" ht="20.100000000000001" customHeight="1" x14ac:dyDescent="0.25">
      <c r="A38" s="62">
        <v>37</v>
      </c>
      <c r="B38" s="78" t="s">
        <v>34</v>
      </c>
      <c r="C38" s="79"/>
      <c r="D38" s="80"/>
      <c r="E38" s="93"/>
      <c r="F38" s="67"/>
      <c r="G38" s="68">
        <f t="shared" si="9"/>
        <v>0</v>
      </c>
      <c r="H38" s="69" t="b">
        <f t="shared" si="11"/>
        <v>0</v>
      </c>
      <c r="I38" s="55">
        <f t="shared" si="5"/>
        <v>0</v>
      </c>
      <c r="J38" s="70"/>
      <c r="K38" s="53">
        <f t="shared" si="6"/>
        <v>0</v>
      </c>
      <c r="L38" s="69" t="b">
        <f t="shared" si="12"/>
        <v>0</v>
      </c>
      <c r="M38" s="55">
        <f t="shared" si="7"/>
        <v>0</v>
      </c>
      <c r="N38" s="70"/>
      <c r="O38" s="68">
        <f t="shared" si="10"/>
        <v>0</v>
      </c>
      <c r="P38" s="68" t="b">
        <f t="shared" si="13"/>
        <v>0</v>
      </c>
      <c r="Q38" s="57">
        <f t="shared" si="8"/>
        <v>0</v>
      </c>
      <c r="R38" s="72">
        <f t="shared" si="3"/>
        <v>0</v>
      </c>
      <c r="S38" s="73">
        <f t="shared" si="14"/>
        <v>18</v>
      </c>
    </row>
    <row r="39" spans="1:19" s="61" customFormat="1" ht="20.100000000000001" customHeight="1" x14ac:dyDescent="0.25">
      <c r="A39" s="62">
        <v>38</v>
      </c>
      <c r="B39" s="78" t="s">
        <v>34</v>
      </c>
      <c r="C39" s="79"/>
      <c r="D39" s="80"/>
      <c r="E39" s="93"/>
      <c r="F39" s="67"/>
      <c r="G39" s="68">
        <f t="shared" si="9"/>
        <v>0</v>
      </c>
      <c r="H39" s="69" t="b">
        <f t="shared" si="11"/>
        <v>0</v>
      </c>
      <c r="I39" s="55">
        <f t="shared" si="5"/>
        <v>0</v>
      </c>
      <c r="J39" s="70"/>
      <c r="K39" s="53">
        <f t="shared" si="6"/>
        <v>0</v>
      </c>
      <c r="L39" s="69" t="b">
        <f t="shared" si="12"/>
        <v>0</v>
      </c>
      <c r="M39" s="55">
        <f t="shared" si="7"/>
        <v>0</v>
      </c>
      <c r="N39" s="70"/>
      <c r="O39" s="68">
        <f t="shared" si="10"/>
        <v>0</v>
      </c>
      <c r="P39" s="68" t="b">
        <f t="shared" si="13"/>
        <v>0</v>
      </c>
      <c r="Q39" s="57">
        <f t="shared" si="8"/>
        <v>0</v>
      </c>
      <c r="R39" s="72">
        <f t="shared" si="3"/>
        <v>0</v>
      </c>
      <c r="S39" s="73">
        <f t="shared" si="14"/>
        <v>18</v>
      </c>
    </row>
    <row r="40" spans="1:19" s="61" customFormat="1" ht="20.100000000000001" customHeight="1" x14ac:dyDescent="0.25">
      <c r="A40" s="62">
        <v>39</v>
      </c>
      <c r="B40" s="78" t="s">
        <v>34</v>
      </c>
      <c r="C40" s="79"/>
      <c r="D40" s="80"/>
      <c r="E40" s="93"/>
      <c r="F40" s="67"/>
      <c r="G40" s="68">
        <f t="shared" si="9"/>
        <v>0</v>
      </c>
      <c r="H40" s="69" t="b">
        <f t="shared" si="11"/>
        <v>0</v>
      </c>
      <c r="I40" s="55">
        <f t="shared" si="5"/>
        <v>0</v>
      </c>
      <c r="J40" s="70"/>
      <c r="K40" s="53">
        <f t="shared" si="6"/>
        <v>0</v>
      </c>
      <c r="L40" s="69" t="b">
        <f t="shared" si="12"/>
        <v>0</v>
      </c>
      <c r="M40" s="55">
        <f t="shared" si="7"/>
        <v>0</v>
      </c>
      <c r="N40" s="70"/>
      <c r="O40" s="68">
        <f t="shared" si="10"/>
        <v>0</v>
      </c>
      <c r="P40" s="68" t="b">
        <f t="shared" si="13"/>
        <v>0</v>
      </c>
      <c r="Q40" s="57">
        <f t="shared" si="8"/>
        <v>0</v>
      </c>
      <c r="R40" s="72">
        <f t="shared" si="3"/>
        <v>0</v>
      </c>
      <c r="S40" s="73">
        <f t="shared" si="14"/>
        <v>18</v>
      </c>
    </row>
    <row r="41" spans="1:19" s="61" customFormat="1" ht="20.100000000000001" customHeight="1" x14ac:dyDescent="0.25">
      <c r="A41" s="62">
        <v>40</v>
      </c>
      <c r="B41" s="78"/>
      <c r="C41" s="79"/>
      <c r="D41" s="80"/>
      <c r="E41" s="93"/>
      <c r="F41" s="67"/>
      <c r="G41" s="68">
        <f t="shared" si="9"/>
        <v>0</v>
      </c>
      <c r="H41" s="69" t="b">
        <f t="shared" si="11"/>
        <v>0</v>
      </c>
      <c r="I41" s="55">
        <f t="shared" si="5"/>
        <v>0</v>
      </c>
      <c r="J41" s="70"/>
      <c r="K41" s="53">
        <f t="shared" si="6"/>
        <v>0</v>
      </c>
      <c r="L41" s="69" t="b">
        <f t="shared" si="12"/>
        <v>0</v>
      </c>
      <c r="M41" s="55">
        <f t="shared" si="7"/>
        <v>0</v>
      </c>
      <c r="N41" s="70"/>
      <c r="O41" s="68">
        <f t="shared" si="10"/>
        <v>0</v>
      </c>
      <c r="P41" s="68" t="b">
        <f t="shared" si="13"/>
        <v>0</v>
      </c>
      <c r="Q41" s="57">
        <f t="shared" si="8"/>
        <v>0</v>
      </c>
      <c r="R41" s="72">
        <f t="shared" si="3"/>
        <v>0</v>
      </c>
      <c r="S41" s="73">
        <f t="shared" si="14"/>
        <v>18</v>
      </c>
    </row>
    <row r="42" spans="1:19" s="61" customFormat="1" ht="20.100000000000001" customHeight="1" x14ac:dyDescent="0.25">
      <c r="A42" s="62">
        <v>41</v>
      </c>
      <c r="B42" s="78"/>
      <c r="C42" s="79"/>
      <c r="D42" s="116"/>
      <c r="E42" s="117"/>
      <c r="F42" s="67"/>
      <c r="G42" s="68">
        <f t="shared" si="9"/>
        <v>0</v>
      </c>
      <c r="H42" s="69" t="b">
        <f t="shared" si="11"/>
        <v>0</v>
      </c>
      <c r="I42" s="55">
        <f t="shared" si="5"/>
        <v>0</v>
      </c>
      <c r="J42" s="70"/>
      <c r="K42" s="53">
        <f t="shared" si="6"/>
        <v>0</v>
      </c>
      <c r="L42" s="69" t="b">
        <f t="shared" si="12"/>
        <v>0</v>
      </c>
      <c r="M42" s="55">
        <f t="shared" si="7"/>
        <v>0</v>
      </c>
      <c r="N42" s="70"/>
      <c r="O42" s="68">
        <f t="shared" si="10"/>
        <v>0</v>
      </c>
      <c r="P42" s="68" t="b">
        <f t="shared" si="13"/>
        <v>0</v>
      </c>
      <c r="Q42" s="57">
        <f t="shared" si="8"/>
        <v>0</v>
      </c>
      <c r="R42" s="72">
        <f t="shared" si="3"/>
        <v>0</v>
      </c>
      <c r="S42" s="73">
        <f t="shared" si="14"/>
        <v>18</v>
      </c>
    </row>
    <row r="43" spans="1:19" s="61" customFormat="1" ht="20.100000000000001" customHeight="1" x14ac:dyDescent="0.25">
      <c r="A43" s="62">
        <v>42</v>
      </c>
      <c r="B43" s="78"/>
      <c r="C43" s="79"/>
      <c r="D43" s="80"/>
      <c r="E43" s="93"/>
      <c r="F43" s="67"/>
      <c r="G43" s="68">
        <f t="shared" si="9"/>
        <v>0</v>
      </c>
      <c r="H43" s="69" t="b">
        <f t="shared" si="11"/>
        <v>0</v>
      </c>
      <c r="I43" s="55">
        <f t="shared" si="5"/>
        <v>0</v>
      </c>
      <c r="J43" s="70"/>
      <c r="K43" s="53">
        <f t="shared" si="6"/>
        <v>0</v>
      </c>
      <c r="L43" s="69" t="b">
        <f t="shared" si="12"/>
        <v>0</v>
      </c>
      <c r="M43" s="55">
        <f t="shared" si="7"/>
        <v>0</v>
      </c>
      <c r="N43" s="70"/>
      <c r="O43" s="68">
        <f t="shared" si="10"/>
        <v>0</v>
      </c>
      <c r="P43" s="68" t="b">
        <f t="shared" si="13"/>
        <v>0</v>
      </c>
      <c r="Q43" s="57">
        <f t="shared" si="8"/>
        <v>0</v>
      </c>
      <c r="R43" s="72">
        <f t="shared" si="3"/>
        <v>0</v>
      </c>
      <c r="S43" s="73">
        <f t="shared" si="14"/>
        <v>18</v>
      </c>
    </row>
    <row r="44" spans="1:19" s="61" customFormat="1" ht="20.100000000000001" customHeight="1" x14ac:dyDescent="0.25">
      <c r="A44" s="62">
        <v>43</v>
      </c>
      <c r="B44" s="78"/>
      <c r="C44" s="79"/>
      <c r="D44" s="80"/>
      <c r="E44" s="93"/>
      <c r="F44" s="67"/>
      <c r="G44" s="68">
        <f t="shared" si="9"/>
        <v>0</v>
      </c>
      <c r="H44" s="69" t="b">
        <f t="shared" si="11"/>
        <v>0</v>
      </c>
      <c r="I44" s="55">
        <f t="shared" si="5"/>
        <v>0</v>
      </c>
      <c r="J44" s="70"/>
      <c r="K44" s="53">
        <f t="shared" si="6"/>
        <v>0</v>
      </c>
      <c r="L44" s="69" t="b">
        <f t="shared" si="12"/>
        <v>0</v>
      </c>
      <c r="M44" s="55">
        <f t="shared" si="7"/>
        <v>0</v>
      </c>
      <c r="N44" s="70"/>
      <c r="O44" s="68">
        <f t="shared" si="10"/>
        <v>0</v>
      </c>
      <c r="P44" s="68" t="b">
        <f t="shared" si="13"/>
        <v>0</v>
      </c>
      <c r="Q44" s="57">
        <f t="shared" si="8"/>
        <v>0</v>
      </c>
      <c r="R44" s="72">
        <f t="shared" si="3"/>
        <v>0</v>
      </c>
      <c r="S44" s="73">
        <f t="shared" si="14"/>
        <v>18</v>
      </c>
    </row>
    <row r="45" spans="1:19" s="61" customFormat="1" ht="20.100000000000001" customHeight="1" x14ac:dyDescent="0.25">
      <c r="A45" s="62">
        <v>44</v>
      </c>
      <c r="B45" s="78"/>
      <c r="C45" s="79"/>
      <c r="D45" s="116"/>
      <c r="E45" s="117"/>
      <c r="F45" s="67"/>
      <c r="G45" s="68">
        <f t="shared" si="9"/>
        <v>0</v>
      </c>
      <c r="H45" s="69" t="b">
        <f t="shared" si="11"/>
        <v>0</v>
      </c>
      <c r="I45" s="55">
        <f t="shared" si="5"/>
        <v>0</v>
      </c>
      <c r="J45" s="70"/>
      <c r="K45" s="53">
        <f t="shared" si="6"/>
        <v>0</v>
      </c>
      <c r="L45" s="69" t="b">
        <f t="shared" si="12"/>
        <v>0</v>
      </c>
      <c r="M45" s="55">
        <f t="shared" si="7"/>
        <v>0</v>
      </c>
      <c r="N45" s="70"/>
      <c r="O45" s="68">
        <f t="shared" si="10"/>
        <v>0</v>
      </c>
      <c r="P45" s="68" t="b">
        <f t="shared" si="13"/>
        <v>0</v>
      </c>
      <c r="Q45" s="57">
        <f t="shared" si="8"/>
        <v>0</v>
      </c>
      <c r="R45" s="72">
        <f t="shared" si="3"/>
        <v>0</v>
      </c>
      <c r="S45" s="73">
        <f t="shared" si="14"/>
        <v>18</v>
      </c>
    </row>
    <row r="46" spans="1:19" s="61" customFormat="1" ht="20.100000000000001" customHeight="1" x14ac:dyDescent="0.25">
      <c r="A46" s="62">
        <v>45</v>
      </c>
      <c r="B46" s="78"/>
      <c r="C46" s="79"/>
      <c r="D46" s="80"/>
      <c r="E46" s="93"/>
      <c r="F46" s="67"/>
      <c r="G46" s="68">
        <f t="shared" si="9"/>
        <v>0</v>
      </c>
      <c r="H46" s="69" t="b">
        <f t="shared" si="11"/>
        <v>0</v>
      </c>
      <c r="I46" s="55">
        <f t="shared" si="5"/>
        <v>0</v>
      </c>
      <c r="J46" s="70"/>
      <c r="K46" s="53">
        <f t="shared" si="6"/>
        <v>0</v>
      </c>
      <c r="L46" s="69" t="b">
        <f t="shared" si="12"/>
        <v>0</v>
      </c>
      <c r="M46" s="55">
        <f t="shared" si="7"/>
        <v>0</v>
      </c>
      <c r="N46" s="70"/>
      <c r="O46" s="68">
        <f t="shared" si="10"/>
        <v>0</v>
      </c>
      <c r="P46" s="68" t="b">
        <f t="shared" si="13"/>
        <v>0</v>
      </c>
      <c r="Q46" s="57">
        <f t="shared" si="8"/>
        <v>0</v>
      </c>
      <c r="R46" s="72">
        <f t="shared" si="3"/>
        <v>0</v>
      </c>
      <c r="S46" s="73">
        <f t="shared" si="14"/>
        <v>18</v>
      </c>
    </row>
    <row r="47" spans="1:19" s="61" customFormat="1" ht="20.100000000000001" customHeight="1" x14ac:dyDescent="0.25">
      <c r="A47" s="62">
        <v>46</v>
      </c>
      <c r="B47" s="78"/>
      <c r="C47" s="79"/>
      <c r="D47" s="116"/>
      <c r="E47" s="117"/>
      <c r="F47" s="67"/>
      <c r="G47" s="68">
        <f t="shared" si="9"/>
        <v>0</v>
      </c>
      <c r="H47" s="69" t="b">
        <f t="shared" si="11"/>
        <v>0</v>
      </c>
      <c r="I47" s="55">
        <f t="shared" si="5"/>
        <v>0</v>
      </c>
      <c r="J47" s="70"/>
      <c r="K47" s="53">
        <f t="shared" si="6"/>
        <v>0</v>
      </c>
      <c r="L47" s="69" t="b">
        <f t="shared" si="12"/>
        <v>0</v>
      </c>
      <c r="M47" s="55">
        <f t="shared" si="7"/>
        <v>0</v>
      </c>
      <c r="N47" s="70"/>
      <c r="O47" s="68">
        <f t="shared" si="10"/>
        <v>0</v>
      </c>
      <c r="P47" s="68" t="b">
        <f t="shared" si="13"/>
        <v>0</v>
      </c>
      <c r="Q47" s="57">
        <f t="shared" si="8"/>
        <v>0</v>
      </c>
      <c r="R47" s="72">
        <f t="shared" si="3"/>
        <v>0</v>
      </c>
      <c r="S47" s="73">
        <f t="shared" si="14"/>
        <v>18</v>
      </c>
    </row>
    <row r="48" spans="1:19" ht="20.100000000000001" customHeight="1" x14ac:dyDescent="0.25">
      <c r="A48" s="25">
        <v>47</v>
      </c>
      <c r="B48" s="24"/>
      <c r="C48" s="26"/>
      <c r="D48" s="21"/>
      <c r="E48" s="43"/>
      <c r="F48" s="22"/>
      <c r="G48" s="9">
        <f t="shared" si="9"/>
        <v>0</v>
      </c>
      <c r="H48" s="7" t="b">
        <f t="shared" si="11"/>
        <v>0</v>
      </c>
      <c r="I48" s="29">
        <f t="shared" si="5"/>
        <v>0</v>
      </c>
      <c r="J48" s="23"/>
      <c r="K48" s="20">
        <f t="shared" si="6"/>
        <v>0</v>
      </c>
      <c r="L48" s="7" t="b">
        <f t="shared" si="12"/>
        <v>0</v>
      </c>
      <c r="M48" s="29">
        <f t="shared" si="7"/>
        <v>0</v>
      </c>
      <c r="N48" s="23"/>
      <c r="O48" s="9">
        <f t="shared" si="10"/>
        <v>0</v>
      </c>
      <c r="P48" s="9" t="b">
        <f t="shared" si="13"/>
        <v>0</v>
      </c>
      <c r="Q48" s="31">
        <f t="shared" si="8"/>
        <v>0</v>
      </c>
      <c r="R48" s="19">
        <f t="shared" si="3"/>
        <v>0</v>
      </c>
      <c r="S48" s="10">
        <f t="shared" si="14"/>
        <v>18</v>
      </c>
    </row>
    <row r="49" spans="1:19" ht="20.100000000000001" customHeight="1" x14ac:dyDescent="0.25">
      <c r="A49" s="25">
        <v>48</v>
      </c>
      <c r="B49" s="24"/>
      <c r="C49" s="26"/>
      <c r="D49" s="21"/>
      <c r="E49" s="43"/>
      <c r="F49" s="22"/>
      <c r="G49" s="9">
        <f t="shared" si="9"/>
        <v>0</v>
      </c>
      <c r="H49" s="7" t="b">
        <f t="shared" si="11"/>
        <v>0</v>
      </c>
      <c r="I49" s="29">
        <f t="shared" si="5"/>
        <v>0</v>
      </c>
      <c r="J49" s="23"/>
      <c r="K49" s="20">
        <f t="shared" si="6"/>
        <v>0</v>
      </c>
      <c r="L49" s="7" t="b">
        <f t="shared" si="12"/>
        <v>0</v>
      </c>
      <c r="M49" s="29">
        <f t="shared" si="7"/>
        <v>0</v>
      </c>
      <c r="N49" s="23"/>
      <c r="O49" s="9">
        <f t="shared" si="10"/>
        <v>0</v>
      </c>
      <c r="P49" s="9" t="b">
        <f t="shared" si="13"/>
        <v>0</v>
      </c>
      <c r="Q49" s="31">
        <f t="shared" si="8"/>
        <v>0</v>
      </c>
      <c r="R49" s="19">
        <f t="shared" si="3"/>
        <v>0</v>
      </c>
      <c r="S49" s="10">
        <f t="shared" si="14"/>
        <v>18</v>
      </c>
    </row>
    <row r="50" spans="1:19" ht="20.100000000000001" customHeight="1" x14ac:dyDescent="0.25">
      <c r="A50" s="25">
        <v>49</v>
      </c>
      <c r="B50" s="24"/>
      <c r="C50" s="26"/>
      <c r="D50" s="21"/>
      <c r="E50" s="43"/>
      <c r="F50" s="22"/>
      <c r="G50" s="9">
        <f t="shared" si="9"/>
        <v>0</v>
      </c>
      <c r="H50" s="7" t="b">
        <f t="shared" si="11"/>
        <v>0</v>
      </c>
      <c r="I50" s="29">
        <f t="shared" si="5"/>
        <v>0</v>
      </c>
      <c r="J50" s="23"/>
      <c r="K50" s="20">
        <f t="shared" si="6"/>
        <v>0</v>
      </c>
      <c r="L50" s="7" t="b">
        <f t="shared" si="12"/>
        <v>0</v>
      </c>
      <c r="M50" s="29">
        <f t="shared" si="7"/>
        <v>0</v>
      </c>
      <c r="N50" s="23"/>
      <c r="O50" s="9">
        <f t="shared" si="10"/>
        <v>0</v>
      </c>
      <c r="P50" s="9" t="b">
        <f t="shared" si="13"/>
        <v>0</v>
      </c>
      <c r="Q50" s="31">
        <f t="shared" si="8"/>
        <v>0</v>
      </c>
      <c r="R50" s="19">
        <f t="shared" si="3"/>
        <v>0</v>
      </c>
      <c r="S50" s="10">
        <f t="shared" si="14"/>
        <v>18</v>
      </c>
    </row>
    <row r="51" spans="1:19" ht="20.100000000000001" customHeight="1" x14ac:dyDescent="0.25">
      <c r="A51" s="25">
        <v>50</v>
      </c>
      <c r="B51" s="24"/>
      <c r="C51" s="26"/>
      <c r="D51" s="21"/>
      <c r="E51" s="43"/>
      <c r="F51" s="22"/>
      <c r="G51" s="9">
        <f t="shared" si="9"/>
        <v>0</v>
      </c>
      <c r="H51" s="7" t="b">
        <f t="shared" si="11"/>
        <v>0</v>
      </c>
      <c r="I51" s="29">
        <f t="shared" si="5"/>
        <v>0</v>
      </c>
      <c r="J51" s="23"/>
      <c r="K51" s="20">
        <f t="shared" si="6"/>
        <v>0</v>
      </c>
      <c r="L51" s="7" t="b">
        <f t="shared" si="12"/>
        <v>0</v>
      </c>
      <c r="M51" s="29">
        <f t="shared" si="7"/>
        <v>0</v>
      </c>
      <c r="N51" s="23"/>
      <c r="O51" s="9">
        <f t="shared" si="10"/>
        <v>0</v>
      </c>
      <c r="P51" s="9" t="b">
        <f t="shared" si="13"/>
        <v>0</v>
      </c>
      <c r="Q51" s="31">
        <f t="shared" si="8"/>
        <v>0</v>
      </c>
      <c r="R51" s="19">
        <f t="shared" si="3"/>
        <v>0</v>
      </c>
      <c r="S51" s="10">
        <f t="shared" si="14"/>
        <v>18</v>
      </c>
    </row>
  </sheetData>
  <sheetProtection algorithmName="SHA-512" hashValue="4knbymX+y5/mu9X23IB3gV4KyCdoXpWRW6QzMh1n1YQkbBF9Efu6ivFhlqIoUbdQadfBKFJvSx6MTaiLWfx0tw==" saltValue="zjC699i9sHq7WqVH1k5NFA==" spinCount="100000" sheet="1" objects="1" scenarios="1"/>
  <conditionalFormatting sqref="H2:H51 L2:L51 P2:P51 S2:S51">
    <cfRule type="cellIs" dxfId="16" priority="2" operator="lessThan">
      <formula>4</formula>
    </cfRule>
  </conditionalFormatting>
  <conditionalFormatting sqref="H2:H51 L2:L51 P2:P51">
    <cfRule type="cellIs" dxfId="15" priority="1" operator="lessThan">
      <formula>7</formula>
    </cfRule>
  </conditionalFormatting>
  <printOptions horizontalCentered="1"/>
  <pageMargins left="0.31496062992125984" right="0.31496062992125984" top="0.78740157480314965" bottom="0.39370078740157483" header="0.31496062992125984" footer="0.31496062992125984"/>
  <pageSetup paperSize="9" orientation="landscape" horizontalDpi="4294967293" verticalDpi="0" r:id="rId1"/>
  <headerFooter>
    <oddHeader>&amp;C&amp;10&amp;A&amp;RSAFE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2"/>
  <sheetViews>
    <sheetView showGridLines="0" zoomScale="130" zoomScaleNormal="130" workbookViewId="0">
      <pane ySplit="1" topLeftCell="A2" activePane="bottomLeft" state="frozen"/>
      <selection pane="bottomLeft" activeCell="D10" sqref="D10"/>
    </sheetView>
  </sheetViews>
  <sheetFormatPr baseColWidth="10" defaultRowHeight="15" x14ac:dyDescent="0.25"/>
  <cols>
    <col min="1" max="1" width="5" style="8" customWidth="1"/>
    <col min="2" max="2" width="4.7109375" style="11" customWidth="1"/>
    <col min="3" max="3" width="20.7109375" style="12" customWidth="1"/>
    <col min="4" max="4" width="15.7109375" style="13" customWidth="1"/>
    <col min="5" max="5" width="11.140625" style="44" customWidth="1"/>
    <col min="6" max="6" width="5.7109375" style="14" customWidth="1"/>
    <col min="7" max="7" width="6.7109375" style="6" customWidth="1"/>
    <col min="8" max="9" width="4.7109375" style="6" customWidth="1"/>
    <col min="10" max="10" width="5.7109375" style="14" customWidth="1"/>
    <col min="11" max="11" width="6.7109375" style="6" customWidth="1"/>
    <col min="12" max="13" width="4.7109375" style="6" customWidth="1"/>
    <col min="14" max="14" width="5.7109375" style="14" customWidth="1"/>
    <col min="15" max="15" width="6.7109375" style="6" customWidth="1"/>
    <col min="16" max="17" width="4.7109375" style="6" customWidth="1"/>
    <col min="18" max="18" width="6.7109375" style="6" customWidth="1"/>
    <col min="19" max="19" width="5.140625" style="11" customWidth="1"/>
    <col min="20" max="16384" width="11.42578125" style="8"/>
  </cols>
  <sheetData>
    <row r="1" spans="1:20" s="6" customFormat="1" ht="33" customHeight="1" thickBot="1" x14ac:dyDescent="0.3">
      <c r="A1" s="1" t="s">
        <v>1</v>
      </c>
      <c r="B1" s="2" t="s">
        <v>2</v>
      </c>
      <c r="C1" s="3" t="s">
        <v>0</v>
      </c>
      <c r="D1" s="4" t="s">
        <v>3</v>
      </c>
      <c r="E1" s="45" t="s">
        <v>28</v>
      </c>
      <c r="F1" s="15" t="s">
        <v>8</v>
      </c>
      <c r="G1" s="28" t="s">
        <v>5</v>
      </c>
      <c r="H1" s="16" t="s">
        <v>12</v>
      </c>
      <c r="I1" s="27" t="s">
        <v>9</v>
      </c>
      <c r="J1" s="15" t="s">
        <v>10</v>
      </c>
      <c r="K1" s="28" t="s">
        <v>5</v>
      </c>
      <c r="L1" s="16" t="s">
        <v>11</v>
      </c>
      <c r="M1" s="27" t="s">
        <v>9</v>
      </c>
      <c r="N1" s="15" t="s">
        <v>7</v>
      </c>
      <c r="O1" s="28" t="s">
        <v>5</v>
      </c>
      <c r="P1" s="16" t="s">
        <v>12</v>
      </c>
      <c r="Q1" s="27" t="s">
        <v>9</v>
      </c>
      <c r="R1" s="17" t="s">
        <v>6</v>
      </c>
      <c r="S1" s="18" t="s">
        <v>4</v>
      </c>
      <c r="T1" s="5"/>
    </row>
    <row r="2" spans="1:20" s="61" customFormat="1" ht="20.100000000000001" customHeight="1" x14ac:dyDescent="0.25">
      <c r="A2" s="100">
        <v>1</v>
      </c>
      <c r="B2" s="101" t="s">
        <v>14</v>
      </c>
      <c r="C2" s="102"/>
      <c r="D2" s="103"/>
      <c r="E2" s="104"/>
      <c r="F2" s="52"/>
      <c r="G2" s="53">
        <f>IF(F2=0,0,(ROUNDDOWN(((SQRT(F2)-1.0935)/0.00208),0)))</f>
        <v>0</v>
      </c>
      <c r="H2" s="54" t="b">
        <f t="shared" ref="H2:H33" si="0">IF(G2&gt;0,RANK(G2,$G$2:$G$52,0))</f>
        <v>0</v>
      </c>
      <c r="I2" s="55">
        <f>IF(F2=(0),0,IF(F2&gt;=(3.3),1,IF(F2&gt;=(3.1),2,IF(F2&gt;=(2.7),3,IF(F2&gt;=(2.57),4,IF(F2&gt;=(2.2),5,IF(F2&lt;(2.2),6,)))))))</f>
        <v>0</v>
      </c>
      <c r="J2" s="56"/>
      <c r="K2" s="53">
        <f>IF(J2=0,0,(ROUNDDOWN((PRODUCT(50/(J2+0.24)-3.648)/0.0066),0)))</f>
        <v>0</v>
      </c>
      <c r="L2" s="53" t="b">
        <f t="shared" ref="L2:L33" si="1">IF(K2&gt;0,RANK(K2,$K$2:$K$52,0))</f>
        <v>0</v>
      </c>
      <c r="M2" s="57">
        <f>IF(J2=(0),0,IF(J2&lt;=(8.5),1,IF(J2&lt;=(9),2,IF(J2&lt;=(9.6),3,IF(J2&lt;=(10.3),4,IF(J2&lt;=(10.9),5,IF(J2&gt;=(10.9),6,)))))))</f>
        <v>0</v>
      </c>
      <c r="N2" s="56">
        <v>16.7</v>
      </c>
      <c r="O2" s="53">
        <f>IF(N2=0,0,(ROUNDDOWN(((SQRT(N2)-2.0232)/0.00874),0)))</f>
        <v>236</v>
      </c>
      <c r="P2" s="53">
        <f t="shared" ref="P2:P33" si="2">IF(O2&gt;0,RANK(O2,$O$2:$O$52,0))</f>
        <v>13</v>
      </c>
      <c r="Q2" s="58">
        <f>IF(N2=(0),0,IF(N2&gt;=(26.5),1,IF(N2&gt;=(22.5),2,IF(N2&gt;=(17.5),3,IF(N2&gt;=(14.5),4,IF(N2&gt;=(11.5),5,IF(N2&lt;(11.5),6,)))))))</f>
        <v>4</v>
      </c>
      <c r="R2" s="59">
        <f t="shared" ref="R2:R52" si="3">K2+G2+O2</f>
        <v>236</v>
      </c>
      <c r="S2" s="60">
        <f t="shared" ref="S2:S33" si="4">RANK(R2,$R$2:$R$52)</f>
        <v>13</v>
      </c>
    </row>
    <row r="3" spans="1:20" s="61" customFormat="1" ht="20.100000000000001" customHeight="1" x14ac:dyDescent="0.25">
      <c r="A3" s="105">
        <v>2</v>
      </c>
      <c r="B3" s="106" t="s">
        <v>14</v>
      </c>
      <c r="C3" s="107"/>
      <c r="D3" s="108"/>
      <c r="E3" s="109"/>
      <c r="F3" s="67"/>
      <c r="G3" s="68">
        <f>IF(F3=0,0,(ROUNDDOWN(((SQRT(F3)-1.0935)/0.00208),0)))</f>
        <v>0</v>
      </c>
      <c r="H3" s="69" t="b">
        <f t="shared" si="0"/>
        <v>0</v>
      </c>
      <c r="I3" s="55">
        <f t="shared" ref="I3:I52" si="5">IF(F3=(0),0,IF(F3&gt;=(3.3),1,IF(F3&gt;=(3.1),2,IF(F3&gt;=(2.7),3,IF(F3&gt;=(2.57),4,IF(F3&gt;=(2.2),5,IF(F3&lt;(2.2),6,)))))))</f>
        <v>0</v>
      </c>
      <c r="J3" s="70"/>
      <c r="K3" s="53">
        <f t="shared" ref="K3:K52" si="6">IF(J3=0,0,(ROUNDDOWN((PRODUCT(50/(J3+0.24)-3.648)/0.0066),0)))</f>
        <v>0</v>
      </c>
      <c r="L3" s="68" t="b">
        <f t="shared" si="1"/>
        <v>0</v>
      </c>
      <c r="M3" s="57">
        <f t="shared" ref="M3:M52" si="7">IF(J3=(0),0,IF(J3&lt;=(8.5),1,IF(J3&lt;=(9),2,IF(J3&lt;=(9.6),3,IF(J3&lt;=(10.3),4,IF(J3&lt;=(10.9),5,IF(J3&gt;=(10.9),6,)))))))</f>
        <v>0</v>
      </c>
      <c r="N3" s="70">
        <v>16.100000000000001</v>
      </c>
      <c r="O3" s="68">
        <f>IF(N3=0,0,(ROUNDDOWN(((SQRT(N3)-2.0232)/0.00874),0)))</f>
        <v>227</v>
      </c>
      <c r="P3" s="68">
        <f t="shared" si="2"/>
        <v>19</v>
      </c>
      <c r="Q3" s="57">
        <f t="shared" ref="Q3:Q52" si="8">IF(N3=(0),0,IF(N3&gt;=(26.5),1,IF(N3&gt;=(22.5),2,IF(N3&gt;=(17.5),3,IF(N3&gt;=(14.5),4,IF(N3&gt;=(11.5),5,IF(N3&lt;(11.5),6,)))))))</f>
        <v>4</v>
      </c>
      <c r="R3" s="72">
        <f t="shared" si="3"/>
        <v>227</v>
      </c>
      <c r="S3" s="73">
        <f t="shared" si="4"/>
        <v>19</v>
      </c>
    </row>
    <row r="4" spans="1:20" s="61" customFormat="1" ht="20.100000000000001" customHeight="1" x14ac:dyDescent="0.25">
      <c r="A4" s="105">
        <v>3</v>
      </c>
      <c r="B4" s="106" t="s">
        <v>14</v>
      </c>
      <c r="C4" s="107"/>
      <c r="D4" s="108"/>
      <c r="E4" s="109"/>
      <c r="F4" s="67"/>
      <c r="G4" s="68">
        <f t="shared" ref="G4:G52" si="9">IF(F4=0,0,(ROUNDDOWN(((SQRT(F4)-1.0935)/0.00208),0)))</f>
        <v>0</v>
      </c>
      <c r="H4" s="69" t="b">
        <f t="shared" si="0"/>
        <v>0</v>
      </c>
      <c r="I4" s="55">
        <f t="shared" si="5"/>
        <v>0</v>
      </c>
      <c r="J4" s="70"/>
      <c r="K4" s="53">
        <f t="shared" si="6"/>
        <v>0</v>
      </c>
      <c r="L4" s="68" t="b">
        <f t="shared" si="1"/>
        <v>0</v>
      </c>
      <c r="M4" s="57">
        <f t="shared" si="7"/>
        <v>0</v>
      </c>
      <c r="N4" s="70">
        <v>16.2</v>
      </c>
      <c r="O4" s="68">
        <f t="shared" ref="O4:O52" si="10">IF(N4=0,0,(ROUNDDOWN(((SQRT(N4)-2.0232)/0.00874),0)))</f>
        <v>229</v>
      </c>
      <c r="P4" s="68">
        <f t="shared" si="2"/>
        <v>18</v>
      </c>
      <c r="Q4" s="57">
        <f t="shared" si="8"/>
        <v>4</v>
      </c>
      <c r="R4" s="72">
        <f t="shared" si="3"/>
        <v>229</v>
      </c>
      <c r="S4" s="73">
        <f t="shared" si="4"/>
        <v>18</v>
      </c>
    </row>
    <row r="5" spans="1:20" s="61" customFormat="1" ht="20.100000000000001" customHeight="1" x14ac:dyDescent="0.25">
      <c r="A5" s="105">
        <v>4</v>
      </c>
      <c r="B5" s="106" t="s">
        <v>14</v>
      </c>
      <c r="C5" s="107"/>
      <c r="D5" s="108"/>
      <c r="E5" s="109"/>
      <c r="F5" s="67"/>
      <c r="G5" s="68">
        <f t="shared" si="9"/>
        <v>0</v>
      </c>
      <c r="H5" s="69" t="b">
        <f t="shared" si="0"/>
        <v>0</v>
      </c>
      <c r="I5" s="55">
        <f t="shared" si="5"/>
        <v>0</v>
      </c>
      <c r="J5" s="70"/>
      <c r="K5" s="53">
        <f t="shared" si="6"/>
        <v>0</v>
      </c>
      <c r="L5" s="68" t="b">
        <f t="shared" si="1"/>
        <v>0</v>
      </c>
      <c r="M5" s="57">
        <f t="shared" si="7"/>
        <v>0</v>
      </c>
      <c r="N5" s="70">
        <v>16.399999999999999</v>
      </c>
      <c r="O5" s="68">
        <f t="shared" si="10"/>
        <v>231</v>
      </c>
      <c r="P5" s="68">
        <f t="shared" si="2"/>
        <v>16</v>
      </c>
      <c r="Q5" s="57">
        <f t="shared" si="8"/>
        <v>4</v>
      </c>
      <c r="R5" s="72">
        <f t="shared" si="3"/>
        <v>231</v>
      </c>
      <c r="S5" s="73">
        <f t="shared" si="4"/>
        <v>16</v>
      </c>
    </row>
    <row r="6" spans="1:20" s="61" customFormat="1" ht="20.100000000000001" customHeight="1" x14ac:dyDescent="0.25">
      <c r="A6" s="105">
        <v>5</v>
      </c>
      <c r="B6" s="106" t="s">
        <v>14</v>
      </c>
      <c r="C6" s="107"/>
      <c r="D6" s="108"/>
      <c r="E6" s="109"/>
      <c r="F6" s="67"/>
      <c r="G6" s="68">
        <f t="shared" si="9"/>
        <v>0</v>
      </c>
      <c r="H6" s="69" t="b">
        <f t="shared" si="0"/>
        <v>0</v>
      </c>
      <c r="I6" s="55">
        <f t="shared" si="5"/>
        <v>0</v>
      </c>
      <c r="J6" s="70"/>
      <c r="K6" s="53">
        <f t="shared" si="6"/>
        <v>0</v>
      </c>
      <c r="L6" s="68" t="b">
        <f t="shared" si="1"/>
        <v>0</v>
      </c>
      <c r="M6" s="57">
        <f t="shared" si="7"/>
        <v>0</v>
      </c>
      <c r="N6" s="70">
        <v>21.7</v>
      </c>
      <c r="O6" s="68">
        <f t="shared" si="10"/>
        <v>301</v>
      </c>
      <c r="P6" s="68">
        <f t="shared" si="2"/>
        <v>5</v>
      </c>
      <c r="Q6" s="57">
        <f t="shared" si="8"/>
        <v>3</v>
      </c>
      <c r="R6" s="72">
        <f t="shared" si="3"/>
        <v>301</v>
      </c>
      <c r="S6" s="73">
        <f t="shared" si="4"/>
        <v>5</v>
      </c>
    </row>
    <row r="7" spans="1:20" s="61" customFormat="1" ht="20.100000000000001" customHeight="1" x14ac:dyDescent="0.25">
      <c r="A7" s="105">
        <v>6</v>
      </c>
      <c r="B7" s="106" t="s">
        <v>14</v>
      </c>
      <c r="C7" s="107"/>
      <c r="D7" s="108"/>
      <c r="E7" s="109"/>
      <c r="F7" s="67"/>
      <c r="G7" s="68">
        <f t="shared" si="9"/>
        <v>0</v>
      </c>
      <c r="H7" s="69" t="b">
        <f t="shared" si="0"/>
        <v>0</v>
      </c>
      <c r="I7" s="55">
        <f t="shared" si="5"/>
        <v>0</v>
      </c>
      <c r="J7" s="70"/>
      <c r="K7" s="53">
        <f t="shared" si="6"/>
        <v>0</v>
      </c>
      <c r="L7" s="68" t="b">
        <f t="shared" si="1"/>
        <v>0</v>
      </c>
      <c r="M7" s="57">
        <f t="shared" si="7"/>
        <v>0</v>
      </c>
      <c r="N7" s="70">
        <v>16.399999999999999</v>
      </c>
      <c r="O7" s="68">
        <f t="shared" si="10"/>
        <v>231</v>
      </c>
      <c r="P7" s="68">
        <f t="shared" si="2"/>
        <v>16</v>
      </c>
      <c r="Q7" s="57">
        <f t="shared" si="8"/>
        <v>4</v>
      </c>
      <c r="R7" s="72">
        <f t="shared" si="3"/>
        <v>231</v>
      </c>
      <c r="S7" s="73">
        <f t="shared" si="4"/>
        <v>16</v>
      </c>
    </row>
    <row r="8" spans="1:20" s="61" customFormat="1" ht="20.100000000000001" customHeight="1" x14ac:dyDescent="0.25">
      <c r="A8" s="105">
        <v>7</v>
      </c>
      <c r="B8" s="106" t="s">
        <v>14</v>
      </c>
      <c r="C8" s="107"/>
      <c r="D8" s="108"/>
      <c r="E8" s="109"/>
      <c r="F8" s="67"/>
      <c r="G8" s="68">
        <f t="shared" si="9"/>
        <v>0</v>
      </c>
      <c r="H8" s="69" t="b">
        <f t="shared" si="0"/>
        <v>0</v>
      </c>
      <c r="I8" s="55">
        <f t="shared" si="5"/>
        <v>0</v>
      </c>
      <c r="J8" s="70"/>
      <c r="K8" s="53">
        <f t="shared" si="6"/>
        <v>0</v>
      </c>
      <c r="L8" s="68" t="b">
        <f t="shared" si="1"/>
        <v>0</v>
      </c>
      <c r="M8" s="57">
        <f t="shared" si="7"/>
        <v>0</v>
      </c>
      <c r="N8" s="70">
        <v>16.5</v>
      </c>
      <c r="O8" s="68">
        <f t="shared" si="10"/>
        <v>233</v>
      </c>
      <c r="P8" s="68">
        <f t="shared" si="2"/>
        <v>15</v>
      </c>
      <c r="Q8" s="57">
        <f t="shared" si="8"/>
        <v>4</v>
      </c>
      <c r="R8" s="72">
        <f t="shared" si="3"/>
        <v>233</v>
      </c>
      <c r="S8" s="73">
        <f t="shared" si="4"/>
        <v>15</v>
      </c>
    </row>
    <row r="9" spans="1:20" s="61" customFormat="1" ht="20.100000000000001" customHeight="1" x14ac:dyDescent="0.25">
      <c r="A9" s="105">
        <v>8</v>
      </c>
      <c r="B9" s="106" t="s">
        <v>14</v>
      </c>
      <c r="C9" s="107"/>
      <c r="D9" s="108"/>
      <c r="E9" s="109"/>
      <c r="F9" s="67"/>
      <c r="G9" s="68">
        <f t="shared" si="9"/>
        <v>0</v>
      </c>
      <c r="H9" s="69" t="b">
        <f t="shared" si="0"/>
        <v>0</v>
      </c>
      <c r="I9" s="55">
        <f t="shared" si="5"/>
        <v>0</v>
      </c>
      <c r="J9" s="70"/>
      <c r="K9" s="53">
        <f t="shared" si="6"/>
        <v>0</v>
      </c>
      <c r="L9" s="68" t="b">
        <f t="shared" si="1"/>
        <v>0</v>
      </c>
      <c r="M9" s="57">
        <f t="shared" si="7"/>
        <v>0</v>
      </c>
      <c r="N9" s="70">
        <v>18.5</v>
      </c>
      <c r="O9" s="68">
        <f t="shared" si="10"/>
        <v>260</v>
      </c>
      <c r="P9" s="68">
        <f t="shared" si="2"/>
        <v>8</v>
      </c>
      <c r="Q9" s="57">
        <f t="shared" si="8"/>
        <v>3</v>
      </c>
      <c r="R9" s="72">
        <f t="shared" si="3"/>
        <v>260</v>
      </c>
      <c r="S9" s="73">
        <f t="shared" si="4"/>
        <v>8</v>
      </c>
    </row>
    <row r="10" spans="1:20" s="61" customFormat="1" ht="20.100000000000001" customHeight="1" x14ac:dyDescent="0.25">
      <c r="A10" s="105">
        <v>9</v>
      </c>
      <c r="B10" s="106" t="s">
        <v>14</v>
      </c>
      <c r="C10" s="107"/>
      <c r="D10" s="108"/>
      <c r="E10" s="109"/>
      <c r="F10" s="67"/>
      <c r="G10" s="68">
        <f t="shared" si="9"/>
        <v>0</v>
      </c>
      <c r="H10" s="69" t="b">
        <f t="shared" si="0"/>
        <v>0</v>
      </c>
      <c r="I10" s="55">
        <f t="shared" si="5"/>
        <v>0</v>
      </c>
      <c r="J10" s="70"/>
      <c r="K10" s="53">
        <f t="shared" si="6"/>
        <v>0</v>
      </c>
      <c r="L10" s="69" t="b">
        <f t="shared" si="1"/>
        <v>0</v>
      </c>
      <c r="M10" s="57">
        <f t="shared" si="7"/>
        <v>0</v>
      </c>
      <c r="N10" s="70">
        <v>29.1</v>
      </c>
      <c r="O10" s="68">
        <f t="shared" si="10"/>
        <v>385</v>
      </c>
      <c r="P10" s="68">
        <f t="shared" si="2"/>
        <v>1</v>
      </c>
      <c r="Q10" s="57">
        <f t="shared" si="8"/>
        <v>1</v>
      </c>
      <c r="R10" s="72">
        <f t="shared" si="3"/>
        <v>385</v>
      </c>
      <c r="S10" s="73">
        <f t="shared" si="4"/>
        <v>1</v>
      </c>
    </row>
    <row r="11" spans="1:20" s="61" customFormat="1" ht="20.100000000000001" customHeight="1" x14ac:dyDescent="0.25">
      <c r="A11" s="105">
        <v>10</v>
      </c>
      <c r="B11" s="106" t="s">
        <v>14</v>
      </c>
      <c r="C11" s="107"/>
      <c r="D11" s="108"/>
      <c r="E11" s="109"/>
      <c r="F11" s="67"/>
      <c r="G11" s="68">
        <f t="shared" si="9"/>
        <v>0</v>
      </c>
      <c r="H11" s="69" t="b">
        <f t="shared" si="0"/>
        <v>0</v>
      </c>
      <c r="I11" s="55">
        <f t="shared" si="5"/>
        <v>0</v>
      </c>
      <c r="J11" s="70"/>
      <c r="K11" s="53">
        <f t="shared" si="6"/>
        <v>0</v>
      </c>
      <c r="L11" s="69" t="b">
        <f t="shared" si="1"/>
        <v>0</v>
      </c>
      <c r="M11" s="57">
        <f t="shared" si="7"/>
        <v>0</v>
      </c>
      <c r="N11" s="70">
        <v>24.5</v>
      </c>
      <c r="O11" s="68">
        <f t="shared" si="10"/>
        <v>334</v>
      </c>
      <c r="P11" s="68">
        <f t="shared" si="2"/>
        <v>3</v>
      </c>
      <c r="Q11" s="57">
        <f t="shared" si="8"/>
        <v>2</v>
      </c>
      <c r="R11" s="72">
        <f t="shared" si="3"/>
        <v>334</v>
      </c>
      <c r="S11" s="73">
        <f t="shared" si="4"/>
        <v>3</v>
      </c>
    </row>
    <row r="12" spans="1:20" s="61" customFormat="1" ht="20.100000000000001" customHeight="1" x14ac:dyDescent="0.25">
      <c r="A12" s="105">
        <v>11</v>
      </c>
      <c r="B12" s="106" t="s">
        <v>14</v>
      </c>
      <c r="C12" s="107"/>
      <c r="D12" s="108"/>
      <c r="E12" s="110"/>
      <c r="F12" s="67"/>
      <c r="G12" s="68">
        <f t="shared" si="9"/>
        <v>0</v>
      </c>
      <c r="H12" s="69" t="b">
        <f t="shared" si="0"/>
        <v>0</v>
      </c>
      <c r="I12" s="55">
        <f t="shared" si="5"/>
        <v>0</v>
      </c>
      <c r="J12" s="70"/>
      <c r="K12" s="53">
        <f t="shared" si="6"/>
        <v>0</v>
      </c>
      <c r="L12" s="69" t="b">
        <f t="shared" si="1"/>
        <v>0</v>
      </c>
      <c r="M12" s="57">
        <f t="shared" si="7"/>
        <v>0</v>
      </c>
      <c r="N12" s="70">
        <v>18</v>
      </c>
      <c r="O12" s="68">
        <f t="shared" si="10"/>
        <v>253</v>
      </c>
      <c r="P12" s="68">
        <f t="shared" si="2"/>
        <v>9</v>
      </c>
      <c r="Q12" s="57">
        <f t="shared" si="8"/>
        <v>3</v>
      </c>
      <c r="R12" s="72">
        <f t="shared" si="3"/>
        <v>253</v>
      </c>
      <c r="S12" s="73">
        <f t="shared" si="4"/>
        <v>9</v>
      </c>
    </row>
    <row r="13" spans="1:20" s="61" customFormat="1" ht="20.100000000000001" customHeight="1" x14ac:dyDescent="0.25">
      <c r="A13" s="105">
        <v>12</v>
      </c>
      <c r="B13" s="106" t="s">
        <v>14</v>
      </c>
      <c r="C13" s="79"/>
      <c r="D13" s="80"/>
      <c r="E13" s="93"/>
      <c r="F13" s="67"/>
      <c r="G13" s="68">
        <f t="shared" si="9"/>
        <v>0</v>
      </c>
      <c r="H13" s="69" t="b">
        <f t="shared" si="0"/>
        <v>0</v>
      </c>
      <c r="I13" s="55">
        <f t="shared" si="5"/>
        <v>0</v>
      </c>
      <c r="J13" s="70"/>
      <c r="K13" s="53">
        <f t="shared" si="6"/>
        <v>0</v>
      </c>
      <c r="L13" s="69" t="b">
        <f t="shared" si="1"/>
        <v>0</v>
      </c>
      <c r="M13" s="57">
        <f t="shared" si="7"/>
        <v>0</v>
      </c>
      <c r="N13" s="70">
        <v>16.8</v>
      </c>
      <c r="O13" s="68">
        <f t="shared" si="10"/>
        <v>237</v>
      </c>
      <c r="P13" s="68">
        <f t="shared" si="2"/>
        <v>12</v>
      </c>
      <c r="Q13" s="57">
        <f t="shared" si="8"/>
        <v>4</v>
      </c>
      <c r="R13" s="72">
        <f t="shared" si="3"/>
        <v>237</v>
      </c>
      <c r="S13" s="73">
        <f t="shared" si="4"/>
        <v>12</v>
      </c>
    </row>
    <row r="14" spans="1:20" s="61" customFormat="1" ht="20.100000000000001" customHeight="1" x14ac:dyDescent="0.25">
      <c r="A14" s="105">
        <v>13</v>
      </c>
      <c r="B14" s="106" t="s">
        <v>14</v>
      </c>
      <c r="C14" s="79"/>
      <c r="D14" s="80"/>
      <c r="E14" s="93"/>
      <c r="F14" s="67"/>
      <c r="G14" s="68">
        <f t="shared" si="9"/>
        <v>0</v>
      </c>
      <c r="H14" s="69" t="b">
        <f t="shared" si="0"/>
        <v>0</v>
      </c>
      <c r="I14" s="55">
        <f t="shared" si="5"/>
        <v>0</v>
      </c>
      <c r="J14" s="70"/>
      <c r="K14" s="53">
        <f t="shared" si="6"/>
        <v>0</v>
      </c>
      <c r="L14" s="69" t="b">
        <f t="shared" si="1"/>
        <v>0</v>
      </c>
      <c r="M14" s="57">
        <f t="shared" si="7"/>
        <v>0</v>
      </c>
      <c r="N14" s="70">
        <v>16.7</v>
      </c>
      <c r="O14" s="68">
        <f t="shared" si="10"/>
        <v>236</v>
      </c>
      <c r="P14" s="68">
        <f t="shared" si="2"/>
        <v>13</v>
      </c>
      <c r="Q14" s="57">
        <f t="shared" si="8"/>
        <v>4</v>
      </c>
      <c r="R14" s="72">
        <f t="shared" si="3"/>
        <v>236</v>
      </c>
      <c r="S14" s="73">
        <f t="shared" si="4"/>
        <v>13</v>
      </c>
    </row>
    <row r="15" spans="1:20" s="61" customFormat="1" ht="20.100000000000001" customHeight="1" x14ac:dyDescent="0.25">
      <c r="A15" s="105">
        <v>14</v>
      </c>
      <c r="B15" s="106" t="s">
        <v>14</v>
      </c>
      <c r="C15" s="79"/>
      <c r="D15" s="80"/>
      <c r="E15" s="93"/>
      <c r="F15" s="67"/>
      <c r="G15" s="68">
        <f t="shared" si="9"/>
        <v>0</v>
      </c>
      <c r="H15" s="69" t="b">
        <f t="shared" si="0"/>
        <v>0</v>
      </c>
      <c r="I15" s="55">
        <f t="shared" si="5"/>
        <v>0</v>
      </c>
      <c r="J15" s="70"/>
      <c r="K15" s="53">
        <f t="shared" si="6"/>
        <v>0</v>
      </c>
      <c r="L15" s="69" t="b">
        <f t="shared" si="1"/>
        <v>0</v>
      </c>
      <c r="M15" s="57">
        <f t="shared" si="7"/>
        <v>0</v>
      </c>
      <c r="N15" s="70">
        <v>17.100000000000001</v>
      </c>
      <c r="O15" s="68">
        <f t="shared" si="10"/>
        <v>241</v>
      </c>
      <c r="P15" s="68">
        <f t="shared" si="2"/>
        <v>10</v>
      </c>
      <c r="Q15" s="57">
        <f t="shared" si="8"/>
        <v>4</v>
      </c>
      <c r="R15" s="72">
        <f t="shared" si="3"/>
        <v>241</v>
      </c>
      <c r="S15" s="73">
        <f t="shared" si="4"/>
        <v>10</v>
      </c>
    </row>
    <row r="16" spans="1:20" s="61" customFormat="1" ht="20.100000000000001" customHeight="1" x14ac:dyDescent="0.25">
      <c r="A16" s="105">
        <v>15</v>
      </c>
      <c r="B16" s="78" t="s">
        <v>15</v>
      </c>
      <c r="C16" s="79"/>
      <c r="D16" s="80"/>
      <c r="E16" s="93"/>
      <c r="F16" s="67"/>
      <c r="G16" s="68">
        <f t="shared" si="9"/>
        <v>0</v>
      </c>
      <c r="H16" s="69" t="b">
        <f t="shared" si="0"/>
        <v>0</v>
      </c>
      <c r="I16" s="55">
        <f t="shared" si="5"/>
        <v>0</v>
      </c>
      <c r="J16" s="70"/>
      <c r="K16" s="53">
        <f t="shared" si="6"/>
        <v>0</v>
      </c>
      <c r="L16" s="69" t="b">
        <f t="shared" si="1"/>
        <v>0</v>
      </c>
      <c r="M16" s="57">
        <f t="shared" si="7"/>
        <v>0</v>
      </c>
      <c r="N16" s="70">
        <v>20.5</v>
      </c>
      <c r="O16" s="68">
        <f t="shared" si="10"/>
        <v>286</v>
      </c>
      <c r="P16" s="68">
        <f t="shared" si="2"/>
        <v>6</v>
      </c>
      <c r="Q16" s="57">
        <f t="shared" si="8"/>
        <v>3</v>
      </c>
      <c r="R16" s="72">
        <f t="shared" si="3"/>
        <v>286</v>
      </c>
      <c r="S16" s="73">
        <f t="shared" si="4"/>
        <v>6</v>
      </c>
    </row>
    <row r="17" spans="1:19" s="61" customFormat="1" ht="20.100000000000001" customHeight="1" x14ac:dyDescent="0.25">
      <c r="A17" s="105">
        <v>16</v>
      </c>
      <c r="B17" s="78" t="s">
        <v>15</v>
      </c>
      <c r="C17" s="79"/>
      <c r="D17" s="80"/>
      <c r="E17" s="93"/>
      <c r="F17" s="67"/>
      <c r="G17" s="68">
        <f t="shared" si="9"/>
        <v>0</v>
      </c>
      <c r="H17" s="69" t="b">
        <f t="shared" si="0"/>
        <v>0</v>
      </c>
      <c r="I17" s="55">
        <f t="shared" si="5"/>
        <v>0</v>
      </c>
      <c r="J17" s="70"/>
      <c r="K17" s="53">
        <f t="shared" si="6"/>
        <v>0</v>
      </c>
      <c r="L17" s="69" t="b">
        <f t="shared" si="1"/>
        <v>0</v>
      </c>
      <c r="M17" s="57">
        <f t="shared" si="7"/>
        <v>0</v>
      </c>
      <c r="N17" s="70">
        <v>19.5</v>
      </c>
      <c r="O17" s="68">
        <f t="shared" si="10"/>
        <v>273</v>
      </c>
      <c r="P17" s="68">
        <f t="shared" si="2"/>
        <v>7</v>
      </c>
      <c r="Q17" s="57">
        <f t="shared" si="8"/>
        <v>3</v>
      </c>
      <c r="R17" s="72">
        <f t="shared" si="3"/>
        <v>273</v>
      </c>
      <c r="S17" s="73">
        <f t="shared" si="4"/>
        <v>7</v>
      </c>
    </row>
    <row r="18" spans="1:19" s="61" customFormat="1" ht="20.100000000000001" customHeight="1" x14ac:dyDescent="0.25">
      <c r="A18" s="105"/>
      <c r="B18" s="78" t="s">
        <v>15</v>
      </c>
      <c r="C18" s="79"/>
      <c r="D18" s="80"/>
      <c r="E18" s="93"/>
      <c r="F18" s="67"/>
      <c r="G18" s="68">
        <f t="shared" ref="G18" si="11">IF(F18=0,0,(ROUNDDOWN(((SQRT(F18)-1.0935)/0.00208),0)))</f>
        <v>0</v>
      </c>
      <c r="H18" s="69" t="b">
        <f t="shared" si="0"/>
        <v>0</v>
      </c>
      <c r="I18" s="55">
        <f t="shared" si="5"/>
        <v>0</v>
      </c>
      <c r="J18" s="70"/>
      <c r="K18" s="53">
        <f t="shared" ref="K18" si="12">IF(J18=0,0,(ROUNDDOWN((PRODUCT(50/(J18+0.24)-3.648)/0.0066),0)))</f>
        <v>0</v>
      </c>
      <c r="L18" s="69" t="b">
        <f t="shared" si="1"/>
        <v>0</v>
      </c>
      <c r="M18" s="57">
        <f t="shared" si="7"/>
        <v>0</v>
      </c>
      <c r="N18" s="70">
        <v>17</v>
      </c>
      <c r="O18" s="68">
        <f t="shared" ref="O18" si="13">IF(N18=0,0,(ROUNDDOWN(((SQRT(N18)-2.0232)/0.00874),0)))</f>
        <v>240</v>
      </c>
      <c r="P18" s="68">
        <f t="shared" si="2"/>
        <v>11</v>
      </c>
      <c r="Q18" s="57">
        <f t="shared" si="8"/>
        <v>4</v>
      </c>
      <c r="R18" s="72">
        <f t="shared" ref="R18" si="14">K18+G18+O18</f>
        <v>240</v>
      </c>
      <c r="S18" s="73">
        <f t="shared" si="4"/>
        <v>11</v>
      </c>
    </row>
    <row r="19" spans="1:19" s="61" customFormat="1" ht="20.100000000000001" customHeight="1" x14ac:dyDescent="0.25">
      <c r="A19" s="105">
        <v>17</v>
      </c>
      <c r="B19" s="78" t="s">
        <v>15</v>
      </c>
      <c r="C19" s="79"/>
      <c r="D19" s="80"/>
      <c r="E19" s="93"/>
      <c r="F19" s="67"/>
      <c r="G19" s="68">
        <f t="shared" si="9"/>
        <v>0</v>
      </c>
      <c r="H19" s="69" t="b">
        <f t="shared" si="0"/>
        <v>0</v>
      </c>
      <c r="I19" s="55">
        <f t="shared" si="5"/>
        <v>0</v>
      </c>
      <c r="J19" s="70"/>
      <c r="K19" s="53">
        <f t="shared" si="6"/>
        <v>0</v>
      </c>
      <c r="L19" s="69" t="b">
        <f t="shared" si="1"/>
        <v>0</v>
      </c>
      <c r="M19" s="57">
        <f t="shared" si="7"/>
        <v>0</v>
      </c>
      <c r="N19" s="70">
        <v>0</v>
      </c>
      <c r="O19" s="68">
        <f t="shared" si="10"/>
        <v>0</v>
      </c>
      <c r="P19" s="68" t="b">
        <f t="shared" si="2"/>
        <v>0</v>
      </c>
      <c r="Q19" s="57">
        <f t="shared" si="8"/>
        <v>0</v>
      </c>
      <c r="R19" s="72">
        <f t="shared" si="3"/>
        <v>0</v>
      </c>
      <c r="S19" s="73">
        <f t="shared" si="4"/>
        <v>21</v>
      </c>
    </row>
    <row r="20" spans="1:19" s="61" customFormat="1" ht="20.100000000000001" customHeight="1" x14ac:dyDescent="0.25">
      <c r="A20" s="105">
        <v>18</v>
      </c>
      <c r="B20" s="78" t="s">
        <v>15</v>
      </c>
      <c r="C20" s="79"/>
      <c r="D20" s="80"/>
      <c r="E20" s="93"/>
      <c r="F20" s="67"/>
      <c r="G20" s="68">
        <f t="shared" si="9"/>
        <v>0</v>
      </c>
      <c r="H20" s="69" t="b">
        <f t="shared" si="0"/>
        <v>0</v>
      </c>
      <c r="I20" s="55">
        <f t="shared" si="5"/>
        <v>0</v>
      </c>
      <c r="J20" s="70"/>
      <c r="K20" s="53">
        <f t="shared" si="6"/>
        <v>0</v>
      </c>
      <c r="L20" s="69" t="b">
        <f t="shared" si="1"/>
        <v>0</v>
      </c>
      <c r="M20" s="57">
        <f t="shared" si="7"/>
        <v>0</v>
      </c>
      <c r="N20" s="70">
        <v>16</v>
      </c>
      <c r="O20" s="68">
        <f t="shared" si="10"/>
        <v>226</v>
      </c>
      <c r="P20" s="68">
        <f t="shared" si="2"/>
        <v>20</v>
      </c>
      <c r="Q20" s="57">
        <f t="shared" si="8"/>
        <v>4</v>
      </c>
      <c r="R20" s="72">
        <f t="shared" si="3"/>
        <v>226</v>
      </c>
      <c r="S20" s="73">
        <f t="shared" si="4"/>
        <v>20</v>
      </c>
    </row>
    <row r="21" spans="1:19" s="61" customFormat="1" ht="20.100000000000001" customHeight="1" x14ac:dyDescent="0.25">
      <c r="A21" s="105">
        <v>19</v>
      </c>
      <c r="B21" s="78" t="s">
        <v>15</v>
      </c>
      <c r="C21" s="79"/>
      <c r="D21" s="80"/>
      <c r="E21" s="93"/>
      <c r="F21" s="67"/>
      <c r="G21" s="68">
        <f t="shared" si="9"/>
        <v>0</v>
      </c>
      <c r="H21" s="69" t="b">
        <f t="shared" si="0"/>
        <v>0</v>
      </c>
      <c r="I21" s="55">
        <f t="shared" si="5"/>
        <v>0</v>
      </c>
      <c r="J21" s="70"/>
      <c r="K21" s="53">
        <f t="shared" si="6"/>
        <v>0</v>
      </c>
      <c r="L21" s="69" t="b">
        <f t="shared" si="1"/>
        <v>0</v>
      </c>
      <c r="M21" s="57">
        <f t="shared" si="7"/>
        <v>0</v>
      </c>
      <c r="N21" s="70">
        <v>24</v>
      </c>
      <c r="O21" s="68">
        <f t="shared" si="10"/>
        <v>329</v>
      </c>
      <c r="P21" s="68">
        <f t="shared" si="2"/>
        <v>4</v>
      </c>
      <c r="Q21" s="57">
        <f t="shared" si="8"/>
        <v>2</v>
      </c>
      <c r="R21" s="72">
        <f t="shared" si="3"/>
        <v>329</v>
      </c>
      <c r="S21" s="73">
        <f t="shared" si="4"/>
        <v>4</v>
      </c>
    </row>
    <row r="22" spans="1:19" s="61" customFormat="1" ht="20.100000000000001" customHeight="1" x14ac:dyDescent="0.25">
      <c r="A22" s="105">
        <v>20</v>
      </c>
      <c r="B22" s="78" t="s">
        <v>15</v>
      </c>
      <c r="C22" s="79"/>
      <c r="D22" s="80"/>
      <c r="E22" s="93"/>
      <c r="F22" s="67"/>
      <c r="G22" s="68">
        <f t="shared" si="9"/>
        <v>0</v>
      </c>
      <c r="H22" s="69" t="b">
        <f t="shared" si="0"/>
        <v>0</v>
      </c>
      <c r="I22" s="55">
        <f t="shared" si="5"/>
        <v>0</v>
      </c>
      <c r="J22" s="70"/>
      <c r="K22" s="53">
        <f t="shared" si="6"/>
        <v>0</v>
      </c>
      <c r="L22" s="69" t="b">
        <f t="shared" si="1"/>
        <v>0</v>
      </c>
      <c r="M22" s="57">
        <f t="shared" si="7"/>
        <v>0</v>
      </c>
      <c r="N22" s="70">
        <v>25</v>
      </c>
      <c r="O22" s="68">
        <f t="shared" si="10"/>
        <v>340</v>
      </c>
      <c r="P22" s="68">
        <f t="shared" si="2"/>
        <v>2</v>
      </c>
      <c r="Q22" s="57">
        <f t="shared" si="8"/>
        <v>2</v>
      </c>
      <c r="R22" s="72">
        <f t="shared" si="3"/>
        <v>340</v>
      </c>
      <c r="S22" s="73">
        <f t="shared" si="4"/>
        <v>2</v>
      </c>
    </row>
    <row r="23" spans="1:19" s="61" customFormat="1" ht="20.100000000000001" customHeight="1" x14ac:dyDescent="0.25">
      <c r="A23" s="105">
        <v>21</v>
      </c>
      <c r="B23" s="78" t="s">
        <v>15</v>
      </c>
      <c r="C23" s="79"/>
      <c r="D23" s="80"/>
      <c r="E23" s="93"/>
      <c r="F23" s="67"/>
      <c r="G23" s="68">
        <f t="shared" si="9"/>
        <v>0</v>
      </c>
      <c r="H23" s="69" t="b">
        <f t="shared" si="0"/>
        <v>0</v>
      </c>
      <c r="I23" s="55">
        <f t="shared" si="5"/>
        <v>0</v>
      </c>
      <c r="J23" s="70"/>
      <c r="K23" s="53">
        <f t="shared" si="6"/>
        <v>0</v>
      </c>
      <c r="L23" s="69" t="b">
        <f t="shared" si="1"/>
        <v>0</v>
      </c>
      <c r="M23" s="57">
        <f t="shared" si="7"/>
        <v>0</v>
      </c>
      <c r="N23" s="70"/>
      <c r="O23" s="68">
        <f t="shared" si="10"/>
        <v>0</v>
      </c>
      <c r="P23" s="68" t="b">
        <f t="shared" si="2"/>
        <v>0</v>
      </c>
      <c r="Q23" s="57">
        <f t="shared" si="8"/>
        <v>0</v>
      </c>
      <c r="R23" s="72">
        <f t="shared" si="3"/>
        <v>0</v>
      </c>
      <c r="S23" s="73">
        <f t="shared" si="4"/>
        <v>21</v>
      </c>
    </row>
    <row r="24" spans="1:19" s="61" customFormat="1" ht="20.100000000000001" customHeight="1" x14ac:dyDescent="0.25">
      <c r="A24" s="105">
        <v>22</v>
      </c>
      <c r="B24" s="78" t="s">
        <v>15</v>
      </c>
      <c r="C24" s="79"/>
      <c r="D24" s="80"/>
      <c r="E24" s="93"/>
      <c r="F24" s="67"/>
      <c r="G24" s="68">
        <f t="shared" si="9"/>
        <v>0</v>
      </c>
      <c r="H24" s="69" t="b">
        <f t="shared" si="0"/>
        <v>0</v>
      </c>
      <c r="I24" s="55">
        <f t="shared" si="5"/>
        <v>0</v>
      </c>
      <c r="J24" s="70"/>
      <c r="K24" s="53">
        <f t="shared" si="6"/>
        <v>0</v>
      </c>
      <c r="L24" s="69" t="b">
        <f t="shared" si="1"/>
        <v>0</v>
      </c>
      <c r="M24" s="57">
        <f t="shared" si="7"/>
        <v>0</v>
      </c>
      <c r="N24" s="70"/>
      <c r="O24" s="68">
        <f t="shared" si="10"/>
        <v>0</v>
      </c>
      <c r="P24" s="68" t="b">
        <f t="shared" si="2"/>
        <v>0</v>
      </c>
      <c r="Q24" s="57">
        <f t="shared" si="8"/>
        <v>0</v>
      </c>
      <c r="R24" s="72">
        <f t="shared" si="3"/>
        <v>0</v>
      </c>
      <c r="S24" s="73">
        <f t="shared" si="4"/>
        <v>21</v>
      </c>
    </row>
    <row r="25" spans="1:19" s="61" customFormat="1" ht="20.100000000000001" customHeight="1" x14ac:dyDescent="0.25">
      <c r="A25" s="105">
        <v>23</v>
      </c>
      <c r="B25" s="78" t="s">
        <v>15</v>
      </c>
      <c r="C25" s="79"/>
      <c r="D25" s="80"/>
      <c r="E25" s="93"/>
      <c r="F25" s="67"/>
      <c r="G25" s="68">
        <f t="shared" si="9"/>
        <v>0</v>
      </c>
      <c r="H25" s="69" t="b">
        <f t="shared" si="0"/>
        <v>0</v>
      </c>
      <c r="I25" s="55">
        <f t="shared" si="5"/>
        <v>0</v>
      </c>
      <c r="J25" s="70"/>
      <c r="K25" s="53">
        <f t="shared" si="6"/>
        <v>0</v>
      </c>
      <c r="L25" s="69" t="b">
        <f t="shared" si="1"/>
        <v>0</v>
      </c>
      <c r="M25" s="57">
        <f t="shared" si="7"/>
        <v>0</v>
      </c>
      <c r="N25" s="70"/>
      <c r="O25" s="68">
        <f t="shared" si="10"/>
        <v>0</v>
      </c>
      <c r="P25" s="68" t="b">
        <f t="shared" si="2"/>
        <v>0</v>
      </c>
      <c r="Q25" s="57">
        <f t="shared" si="8"/>
        <v>0</v>
      </c>
      <c r="R25" s="72">
        <f t="shared" si="3"/>
        <v>0</v>
      </c>
      <c r="S25" s="73">
        <f t="shared" si="4"/>
        <v>21</v>
      </c>
    </row>
    <row r="26" spans="1:19" s="61" customFormat="1" ht="20.100000000000001" customHeight="1" x14ac:dyDescent="0.25">
      <c r="A26" s="105">
        <v>24</v>
      </c>
      <c r="B26" s="78" t="s">
        <v>15</v>
      </c>
      <c r="C26" s="79"/>
      <c r="D26" s="80"/>
      <c r="E26" s="93"/>
      <c r="F26" s="67"/>
      <c r="G26" s="68">
        <f t="shared" si="9"/>
        <v>0</v>
      </c>
      <c r="H26" s="69" t="b">
        <f t="shared" si="0"/>
        <v>0</v>
      </c>
      <c r="I26" s="55">
        <f t="shared" si="5"/>
        <v>0</v>
      </c>
      <c r="J26" s="70"/>
      <c r="K26" s="53">
        <f t="shared" si="6"/>
        <v>0</v>
      </c>
      <c r="L26" s="69" t="b">
        <f t="shared" si="1"/>
        <v>0</v>
      </c>
      <c r="M26" s="57">
        <f t="shared" si="7"/>
        <v>0</v>
      </c>
      <c r="N26" s="70"/>
      <c r="O26" s="68">
        <f t="shared" si="10"/>
        <v>0</v>
      </c>
      <c r="P26" s="68" t="b">
        <f t="shared" si="2"/>
        <v>0</v>
      </c>
      <c r="Q26" s="57">
        <f t="shared" si="8"/>
        <v>0</v>
      </c>
      <c r="R26" s="72">
        <f t="shared" si="3"/>
        <v>0</v>
      </c>
      <c r="S26" s="73">
        <f t="shared" si="4"/>
        <v>21</v>
      </c>
    </row>
    <row r="27" spans="1:19" s="61" customFormat="1" ht="20.100000000000001" customHeight="1" x14ac:dyDescent="0.25">
      <c r="A27" s="105">
        <v>25</v>
      </c>
      <c r="B27" s="78" t="s">
        <v>15</v>
      </c>
      <c r="C27" s="79"/>
      <c r="D27" s="80"/>
      <c r="E27" s="93"/>
      <c r="F27" s="67"/>
      <c r="G27" s="68">
        <f t="shared" si="9"/>
        <v>0</v>
      </c>
      <c r="H27" s="69" t="b">
        <f t="shared" si="0"/>
        <v>0</v>
      </c>
      <c r="I27" s="55">
        <f t="shared" si="5"/>
        <v>0</v>
      </c>
      <c r="J27" s="70"/>
      <c r="K27" s="53">
        <f t="shared" si="6"/>
        <v>0</v>
      </c>
      <c r="L27" s="69" t="b">
        <f t="shared" si="1"/>
        <v>0</v>
      </c>
      <c r="M27" s="57">
        <f t="shared" si="7"/>
        <v>0</v>
      </c>
      <c r="N27" s="70"/>
      <c r="O27" s="68">
        <f t="shared" si="10"/>
        <v>0</v>
      </c>
      <c r="P27" s="68" t="b">
        <f t="shared" si="2"/>
        <v>0</v>
      </c>
      <c r="Q27" s="57">
        <f t="shared" si="8"/>
        <v>0</v>
      </c>
      <c r="R27" s="72">
        <f t="shared" si="3"/>
        <v>0</v>
      </c>
      <c r="S27" s="73">
        <f t="shared" si="4"/>
        <v>21</v>
      </c>
    </row>
    <row r="28" spans="1:19" s="61" customFormat="1" ht="20.100000000000001" customHeight="1" x14ac:dyDescent="0.25">
      <c r="A28" s="105">
        <v>26</v>
      </c>
      <c r="B28" s="78" t="s">
        <v>15</v>
      </c>
      <c r="C28" s="79"/>
      <c r="D28" s="80"/>
      <c r="E28" s="93"/>
      <c r="F28" s="67"/>
      <c r="G28" s="68">
        <f t="shared" si="9"/>
        <v>0</v>
      </c>
      <c r="H28" s="69" t="b">
        <f t="shared" si="0"/>
        <v>0</v>
      </c>
      <c r="I28" s="55">
        <f t="shared" si="5"/>
        <v>0</v>
      </c>
      <c r="J28" s="70"/>
      <c r="K28" s="53">
        <f t="shared" si="6"/>
        <v>0</v>
      </c>
      <c r="L28" s="69" t="b">
        <f t="shared" si="1"/>
        <v>0</v>
      </c>
      <c r="M28" s="57">
        <f t="shared" si="7"/>
        <v>0</v>
      </c>
      <c r="N28" s="70"/>
      <c r="O28" s="68">
        <f t="shared" si="10"/>
        <v>0</v>
      </c>
      <c r="P28" s="68" t="b">
        <f t="shared" si="2"/>
        <v>0</v>
      </c>
      <c r="Q28" s="57">
        <f t="shared" si="8"/>
        <v>0</v>
      </c>
      <c r="R28" s="72">
        <f t="shared" si="3"/>
        <v>0</v>
      </c>
      <c r="S28" s="73">
        <f t="shared" si="4"/>
        <v>21</v>
      </c>
    </row>
    <row r="29" spans="1:19" s="61" customFormat="1" ht="20.100000000000001" customHeight="1" x14ac:dyDescent="0.25">
      <c r="A29" s="105">
        <v>27</v>
      </c>
      <c r="B29" s="78" t="s">
        <v>15</v>
      </c>
      <c r="C29" s="79"/>
      <c r="D29" s="80"/>
      <c r="E29" s="93"/>
      <c r="F29" s="67"/>
      <c r="G29" s="68">
        <f t="shared" si="9"/>
        <v>0</v>
      </c>
      <c r="H29" s="69" t="b">
        <f t="shared" si="0"/>
        <v>0</v>
      </c>
      <c r="I29" s="55">
        <f t="shared" si="5"/>
        <v>0</v>
      </c>
      <c r="J29" s="70"/>
      <c r="K29" s="53">
        <f t="shared" si="6"/>
        <v>0</v>
      </c>
      <c r="L29" s="69" t="b">
        <f t="shared" si="1"/>
        <v>0</v>
      </c>
      <c r="M29" s="57">
        <f t="shared" si="7"/>
        <v>0</v>
      </c>
      <c r="N29" s="70"/>
      <c r="O29" s="68">
        <f t="shared" si="10"/>
        <v>0</v>
      </c>
      <c r="P29" s="68" t="b">
        <f t="shared" si="2"/>
        <v>0</v>
      </c>
      <c r="Q29" s="57">
        <f t="shared" si="8"/>
        <v>0</v>
      </c>
      <c r="R29" s="72">
        <f t="shared" si="3"/>
        <v>0</v>
      </c>
      <c r="S29" s="73">
        <f t="shared" si="4"/>
        <v>21</v>
      </c>
    </row>
    <row r="30" spans="1:19" s="61" customFormat="1" ht="20.100000000000001" customHeight="1" x14ac:dyDescent="0.25">
      <c r="A30" s="105">
        <v>28</v>
      </c>
      <c r="B30" s="78" t="s">
        <v>15</v>
      </c>
      <c r="C30" s="79"/>
      <c r="D30" s="80"/>
      <c r="E30" s="93"/>
      <c r="F30" s="67"/>
      <c r="G30" s="68">
        <f t="shared" si="9"/>
        <v>0</v>
      </c>
      <c r="H30" s="69" t="b">
        <f t="shared" si="0"/>
        <v>0</v>
      </c>
      <c r="I30" s="55">
        <f t="shared" si="5"/>
        <v>0</v>
      </c>
      <c r="J30" s="70"/>
      <c r="K30" s="53">
        <f t="shared" si="6"/>
        <v>0</v>
      </c>
      <c r="L30" s="69" t="b">
        <f t="shared" si="1"/>
        <v>0</v>
      </c>
      <c r="M30" s="57">
        <f t="shared" si="7"/>
        <v>0</v>
      </c>
      <c r="N30" s="70"/>
      <c r="O30" s="68">
        <f t="shared" si="10"/>
        <v>0</v>
      </c>
      <c r="P30" s="68" t="b">
        <f t="shared" si="2"/>
        <v>0</v>
      </c>
      <c r="Q30" s="57">
        <f t="shared" si="8"/>
        <v>0</v>
      </c>
      <c r="R30" s="72">
        <f t="shared" si="3"/>
        <v>0</v>
      </c>
      <c r="S30" s="73">
        <f t="shared" si="4"/>
        <v>21</v>
      </c>
    </row>
    <row r="31" spans="1:19" s="61" customFormat="1" ht="20.100000000000001" customHeight="1" x14ac:dyDescent="0.25">
      <c r="A31" s="105">
        <v>29</v>
      </c>
      <c r="B31" s="78" t="s">
        <v>16</v>
      </c>
      <c r="C31" s="79"/>
      <c r="D31" s="80"/>
      <c r="E31" s="93"/>
      <c r="F31" s="67"/>
      <c r="G31" s="68">
        <f t="shared" si="9"/>
        <v>0</v>
      </c>
      <c r="H31" s="69" t="b">
        <f t="shared" si="0"/>
        <v>0</v>
      </c>
      <c r="I31" s="55">
        <f t="shared" si="5"/>
        <v>0</v>
      </c>
      <c r="J31" s="70"/>
      <c r="K31" s="53">
        <f t="shared" si="6"/>
        <v>0</v>
      </c>
      <c r="L31" s="69" t="b">
        <f t="shared" si="1"/>
        <v>0</v>
      </c>
      <c r="M31" s="57">
        <f t="shared" si="7"/>
        <v>0</v>
      </c>
      <c r="N31" s="70"/>
      <c r="O31" s="68">
        <f t="shared" si="10"/>
        <v>0</v>
      </c>
      <c r="P31" s="68" t="b">
        <f t="shared" si="2"/>
        <v>0</v>
      </c>
      <c r="Q31" s="57">
        <f t="shared" si="8"/>
        <v>0</v>
      </c>
      <c r="R31" s="72">
        <f t="shared" si="3"/>
        <v>0</v>
      </c>
      <c r="S31" s="73">
        <f t="shared" si="4"/>
        <v>21</v>
      </c>
    </row>
    <row r="32" spans="1:19" s="61" customFormat="1" ht="20.100000000000001" customHeight="1" x14ac:dyDescent="0.25">
      <c r="A32" s="105">
        <v>30</v>
      </c>
      <c r="B32" s="78" t="s">
        <v>16</v>
      </c>
      <c r="C32" s="79"/>
      <c r="D32" s="80"/>
      <c r="E32" s="93"/>
      <c r="F32" s="67"/>
      <c r="G32" s="68">
        <f t="shared" si="9"/>
        <v>0</v>
      </c>
      <c r="H32" s="69" t="b">
        <f t="shared" si="0"/>
        <v>0</v>
      </c>
      <c r="I32" s="55">
        <f t="shared" si="5"/>
        <v>0</v>
      </c>
      <c r="J32" s="70"/>
      <c r="K32" s="53">
        <f t="shared" si="6"/>
        <v>0</v>
      </c>
      <c r="L32" s="69" t="b">
        <f t="shared" si="1"/>
        <v>0</v>
      </c>
      <c r="M32" s="57">
        <f t="shared" si="7"/>
        <v>0</v>
      </c>
      <c r="N32" s="70"/>
      <c r="O32" s="68">
        <f t="shared" si="10"/>
        <v>0</v>
      </c>
      <c r="P32" s="68" t="b">
        <f t="shared" si="2"/>
        <v>0</v>
      </c>
      <c r="Q32" s="57">
        <f t="shared" si="8"/>
        <v>0</v>
      </c>
      <c r="R32" s="72">
        <f t="shared" si="3"/>
        <v>0</v>
      </c>
      <c r="S32" s="73">
        <f t="shared" si="4"/>
        <v>21</v>
      </c>
    </row>
    <row r="33" spans="1:19" s="61" customFormat="1" ht="20.100000000000001" customHeight="1" x14ac:dyDescent="0.25">
      <c r="A33" s="105">
        <v>31</v>
      </c>
      <c r="B33" s="78" t="s">
        <v>16</v>
      </c>
      <c r="C33" s="79"/>
      <c r="D33" s="80"/>
      <c r="E33" s="93"/>
      <c r="F33" s="67"/>
      <c r="G33" s="68">
        <f t="shared" si="9"/>
        <v>0</v>
      </c>
      <c r="H33" s="69" t="b">
        <f t="shared" si="0"/>
        <v>0</v>
      </c>
      <c r="I33" s="55">
        <f t="shared" si="5"/>
        <v>0</v>
      </c>
      <c r="J33" s="70"/>
      <c r="K33" s="53">
        <f t="shared" si="6"/>
        <v>0</v>
      </c>
      <c r="L33" s="69" t="b">
        <f t="shared" si="1"/>
        <v>0</v>
      </c>
      <c r="M33" s="57">
        <f t="shared" si="7"/>
        <v>0</v>
      </c>
      <c r="N33" s="70"/>
      <c r="O33" s="68">
        <f t="shared" si="10"/>
        <v>0</v>
      </c>
      <c r="P33" s="68" t="b">
        <f t="shared" si="2"/>
        <v>0</v>
      </c>
      <c r="Q33" s="57">
        <f t="shared" si="8"/>
        <v>0</v>
      </c>
      <c r="R33" s="72">
        <f t="shared" si="3"/>
        <v>0</v>
      </c>
      <c r="S33" s="73">
        <f t="shared" si="4"/>
        <v>21</v>
      </c>
    </row>
    <row r="34" spans="1:19" s="61" customFormat="1" ht="20.100000000000001" customHeight="1" x14ac:dyDescent="0.25">
      <c r="A34" s="105">
        <v>32</v>
      </c>
      <c r="B34" s="78" t="s">
        <v>16</v>
      </c>
      <c r="C34" s="79"/>
      <c r="D34" s="80"/>
      <c r="E34" s="93"/>
      <c r="F34" s="67"/>
      <c r="G34" s="68">
        <f t="shared" si="9"/>
        <v>0</v>
      </c>
      <c r="H34" s="69" t="b">
        <f t="shared" ref="H34:H65" si="15">IF(G34&gt;0,RANK(G34,$G$2:$G$52,0))</f>
        <v>0</v>
      </c>
      <c r="I34" s="55">
        <f t="shared" si="5"/>
        <v>0</v>
      </c>
      <c r="J34" s="70"/>
      <c r="K34" s="53">
        <f t="shared" si="6"/>
        <v>0</v>
      </c>
      <c r="L34" s="69" t="b">
        <f t="shared" ref="L34:L65" si="16">IF(K34&gt;0,RANK(K34,$K$2:$K$52,0))</f>
        <v>0</v>
      </c>
      <c r="M34" s="57">
        <f t="shared" si="7"/>
        <v>0</v>
      </c>
      <c r="N34" s="70"/>
      <c r="O34" s="68">
        <f t="shared" si="10"/>
        <v>0</v>
      </c>
      <c r="P34" s="68" t="b">
        <f t="shared" ref="P34:P65" si="17">IF(O34&gt;0,RANK(O34,$O$2:$O$52,0))</f>
        <v>0</v>
      </c>
      <c r="Q34" s="57">
        <f t="shared" si="8"/>
        <v>0</v>
      </c>
      <c r="R34" s="72">
        <f t="shared" si="3"/>
        <v>0</v>
      </c>
      <c r="S34" s="73">
        <f t="shared" ref="S34:S65" si="18">RANK(R34,$R$2:$R$52)</f>
        <v>21</v>
      </c>
    </row>
    <row r="35" spans="1:19" s="61" customFormat="1" ht="20.100000000000001" customHeight="1" x14ac:dyDescent="0.25">
      <c r="A35" s="105">
        <v>33</v>
      </c>
      <c r="B35" s="78" t="s">
        <v>16</v>
      </c>
      <c r="C35" s="79"/>
      <c r="D35" s="80"/>
      <c r="E35" s="93"/>
      <c r="F35" s="67"/>
      <c r="G35" s="68">
        <f t="shared" si="9"/>
        <v>0</v>
      </c>
      <c r="H35" s="69" t="b">
        <f t="shared" si="15"/>
        <v>0</v>
      </c>
      <c r="I35" s="55">
        <f t="shared" si="5"/>
        <v>0</v>
      </c>
      <c r="J35" s="70"/>
      <c r="K35" s="53">
        <f t="shared" si="6"/>
        <v>0</v>
      </c>
      <c r="L35" s="69" t="b">
        <f t="shared" si="16"/>
        <v>0</v>
      </c>
      <c r="M35" s="57">
        <f t="shared" si="7"/>
        <v>0</v>
      </c>
      <c r="N35" s="70"/>
      <c r="O35" s="68">
        <f t="shared" si="10"/>
        <v>0</v>
      </c>
      <c r="P35" s="68" t="b">
        <f t="shared" si="17"/>
        <v>0</v>
      </c>
      <c r="Q35" s="57">
        <f t="shared" si="8"/>
        <v>0</v>
      </c>
      <c r="R35" s="72">
        <f t="shared" si="3"/>
        <v>0</v>
      </c>
      <c r="S35" s="73">
        <f t="shared" si="18"/>
        <v>21</v>
      </c>
    </row>
    <row r="36" spans="1:19" s="61" customFormat="1" ht="20.100000000000001" customHeight="1" x14ac:dyDescent="0.25">
      <c r="A36" s="105">
        <v>34</v>
      </c>
      <c r="B36" s="78" t="s">
        <v>16</v>
      </c>
      <c r="C36" s="79"/>
      <c r="D36" s="80"/>
      <c r="E36" s="93"/>
      <c r="F36" s="67"/>
      <c r="G36" s="68">
        <f t="shared" si="9"/>
        <v>0</v>
      </c>
      <c r="H36" s="69" t="b">
        <f t="shared" si="15"/>
        <v>0</v>
      </c>
      <c r="I36" s="55">
        <f t="shared" si="5"/>
        <v>0</v>
      </c>
      <c r="J36" s="70"/>
      <c r="K36" s="53">
        <f t="shared" si="6"/>
        <v>0</v>
      </c>
      <c r="L36" s="69" t="b">
        <f t="shared" si="16"/>
        <v>0</v>
      </c>
      <c r="M36" s="57">
        <f t="shared" si="7"/>
        <v>0</v>
      </c>
      <c r="N36" s="70"/>
      <c r="O36" s="68">
        <f t="shared" si="10"/>
        <v>0</v>
      </c>
      <c r="P36" s="68" t="b">
        <f t="shared" si="17"/>
        <v>0</v>
      </c>
      <c r="Q36" s="57">
        <f t="shared" si="8"/>
        <v>0</v>
      </c>
      <c r="R36" s="72">
        <f t="shared" si="3"/>
        <v>0</v>
      </c>
      <c r="S36" s="73">
        <f t="shared" si="18"/>
        <v>21</v>
      </c>
    </row>
    <row r="37" spans="1:19" s="61" customFormat="1" ht="20.100000000000001" customHeight="1" x14ac:dyDescent="0.25">
      <c r="A37" s="105">
        <v>35</v>
      </c>
      <c r="B37" s="78" t="s">
        <v>16</v>
      </c>
      <c r="C37" s="79"/>
      <c r="D37" s="80"/>
      <c r="E37" s="93"/>
      <c r="F37" s="67"/>
      <c r="G37" s="68">
        <f t="shared" si="9"/>
        <v>0</v>
      </c>
      <c r="H37" s="69" t="b">
        <f t="shared" si="15"/>
        <v>0</v>
      </c>
      <c r="I37" s="55">
        <f t="shared" si="5"/>
        <v>0</v>
      </c>
      <c r="J37" s="70"/>
      <c r="K37" s="53">
        <f t="shared" si="6"/>
        <v>0</v>
      </c>
      <c r="L37" s="69" t="b">
        <f t="shared" si="16"/>
        <v>0</v>
      </c>
      <c r="M37" s="57">
        <f t="shared" si="7"/>
        <v>0</v>
      </c>
      <c r="N37" s="70"/>
      <c r="O37" s="68">
        <f t="shared" si="10"/>
        <v>0</v>
      </c>
      <c r="P37" s="68" t="b">
        <f t="shared" si="17"/>
        <v>0</v>
      </c>
      <c r="Q37" s="57">
        <f t="shared" si="8"/>
        <v>0</v>
      </c>
      <c r="R37" s="72">
        <f t="shared" si="3"/>
        <v>0</v>
      </c>
      <c r="S37" s="73">
        <f t="shared" si="18"/>
        <v>21</v>
      </c>
    </row>
    <row r="38" spans="1:19" s="61" customFormat="1" ht="20.100000000000001" customHeight="1" x14ac:dyDescent="0.25">
      <c r="A38" s="105">
        <v>36</v>
      </c>
      <c r="B38" s="78" t="s">
        <v>16</v>
      </c>
      <c r="C38" s="79"/>
      <c r="D38" s="80"/>
      <c r="E38" s="93"/>
      <c r="F38" s="67"/>
      <c r="G38" s="68">
        <f t="shared" si="9"/>
        <v>0</v>
      </c>
      <c r="H38" s="69" t="b">
        <f t="shared" si="15"/>
        <v>0</v>
      </c>
      <c r="I38" s="55">
        <f t="shared" si="5"/>
        <v>0</v>
      </c>
      <c r="J38" s="70"/>
      <c r="K38" s="53">
        <f t="shared" si="6"/>
        <v>0</v>
      </c>
      <c r="L38" s="69" t="b">
        <f t="shared" si="16"/>
        <v>0</v>
      </c>
      <c r="M38" s="57">
        <f t="shared" si="7"/>
        <v>0</v>
      </c>
      <c r="N38" s="70"/>
      <c r="O38" s="68">
        <f t="shared" si="10"/>
        <v>0</v>
      </c>
      <c r="P38" s="68" t="b">
        <f t="shared" si="17"/>
        <v>0</v>
      </c>
      <c r="Q38" s="57">
        <f t="shared" si="8"/>
        <v>0</v>
      </c>
      <c r="R38" s="72">
        <f t="shared" si="3"/>
        <v>0</v>
      </c>
      <c r="S38" s="73">
        <f t="shared" si="18"/>
        <v>21</v>
      </c>
    </row>
    <row r="39" spans="1:19" s="61" customFormat="1" ht="20.100000000000001" customHeight="1" x14ac:dyDescent="0.25">
      <c r="A39" s="105">
        <v>37</v>
      </c>
      <c r="B39" s="78" t="s">
        <v>16</v>
      </c>
      <c r="C39" s="79"/>
      <c r="D39" s="80"/>
      <c r="E39" s="93"/>
      <c r="F39" s="67"/>
      <c r="G39" s="68">
        <f t="shared" si="9"/>
        <v>0</v>
      </c>
      <c r="H39" s="69" t="b">
        <f t="shared" si="15"/>
        <v>0</v>
      </c>
      <c r="I39" s="55">
        <f t="shared" si="5"/>
        <v>0</v>
      </c>
      <c r="J39" s="70"/>
      <c r="K39" s="53">
        <f t="shared" si="6"/>
        <v>0</v>
      </c>
      <c r="L39" s="69" t="b">
        <f t="shared" si="16"/>
        <v>0</v>
      </c>
      <c r="M39" s="57">
        <f t="shared" si="7"/>
        <v>0</v>
      </c>
      <c r="N39" s="70"/>
      <c r="O39" s="68">
        <f t="shared" si="10"/>
        <v>0</v>
      </c>
      <c r="P39" s="68" t="b">
        <f t="shared" si="17"/>
        <v>0</v>
      </c>
      <c r="Q39" s="57">
        <f t="shared" si="8"/>
        <v>0</v>
      </c>
      <c r="R39" s="72">
        <f t="shared" si="3"/>
        <v>0</v>
      </c>
      <c r="S39" s="73">
        <f t="shared" si="18"/>
        <v>21</v>
      </c>
    </row>
    <row r="40" spans="1:19" s="61" customFormat="1" ht="20.100000000000001" customHeight="1" x14ac:dyDescent="0.25">
      <c r="A40" s="105">
        <v>38</v>
      </c>
      <c r="B40" s="78" t="s">
        <v>16</v>
      </c>
      <c r="C40" s="79"/>
      <c r="D40" s="80"/>
      <c r="E40" s="93"/>
      <c r="F40" s="67"/>
      <c r="G40" s="68">
        <f t="shared" si="9"/>
        <v>0</v>
      </c>
      <c r="H40" s="69" t="b">
        <f t="shared" si="15"/>
        <v>0</v>
      </c>
      <c r="I40" s="55">
        <f t="shared" si="5"/>
        <v>0</v>
      </c>
      <c r="J40" s="70"/>
      <c r="K40" s="53">
        <f t="shared" si="6"/>
        <v>0</v>
      </c>
      <c r="L40" s="69" t="b">
        <f t="shared" si="16"/>
        <v>0</v>
      </c>
      <c r="M40" s="57">
        <f t="shared" si="7"/>
        <v>0</v>
      </c>
      <c r="N40" s="70"/>
      <c r="O40" s="68">
        <f t="shared" si="10"/>
        <v>0</v>
      </c>
      <c r="P40" s="68" t="b">
        <f t="shared" si="17"/>
        <v>0</v>
      </c>
      <c r="Q40" s="57">
        <f t="shared" si="8"/>
        <v>0</v>
      </c>
      <c r="R40" s="72">
        <f t="shared" si="3"/>
        <v>0</v>
      </c>
      <c r="S40" s="73">
        <f t="shared" si="18"/>
        <v>21</v>
      </c>
    </row>
    <row r="41" spans="1:19" s="61" customFormat="1" ht="20.100000000000001" customHeight="1" x14ac:dyDescent="0.25">
      <c r="A41" s="105">
        <v>39</v>
      </c>
      <c r="B41" s="78" t="s">
        <v>16</v>
      </c>
      <c r="C41" s="79"/>
      <c r="D41" s="80"/>
      <c r="E41" s="93"/>
      <c r="F41" s="67"/>
      <c r="G41" s="68">
        <f t="shared" si="9"/>
        <v>0</v>
      </c>
      <c r="H41" s="69" t="b">
        <f t="shared" si="15"/>
        <v>0</v>
      </c>
      <c r="I41" s="55">
        <f t="shared" si="5"/>
        <v>0</v>
      </c>
      <c r="J41" s="70"/>
      <c r="K41" s="53">
        <f t="shared" si="6"/>
        <v>0</v>
      </c>
      <c r="L41" s="69" t="b">
        <f t="shared" si="16"/>
        <v>0</v>
      </c>
      <c r="M41" s="57">
        <f t="shared" si="7"/>
        <v>0</v>
      </c>
      <c r="N41" s="70"/>
      <c r="O41" s="68">
        <f t="shared" si="10"/>
        <v>0</v>
      </c>
      <c r="P41" s="68" t="b">
        <f t="shared" si="17"/>
        <v>0</v>
      </c>
      <c r="Q41" s="57">
        <f t="shared" si="8"/>
        <v>0</v>
      </c>
      <c r="R41" s="72">
        <f t="shared" si="3"/>
        <v>0</v>
      </c>
      <c r="S41" s="73">
        <f t="shared" si="18"/>
        <v>21</v>
      </c>
    </row>
    <row r="42" spans="1:19" s="61" customFormat="1" ht="20.100000000000001" customHeight="1" x14ac:dyDescent="0.25">
      <c r="A42" s="105">
        <v>40</v>
      </c>
      <c r="B42" s="78" t="s">
        <v>16</v>
      </c>
      <c r="C42" s="79"/>
      <c r="D42" s="80"/>
      <c r="E42" s="93"/>
      <c r="F42" s="67"/>
      <c r="G42" s="68">
        <f t="shared" si="9"/>
        <v>0</v>
      </c>
      <c r="H42" s="69" t="b">
        <f t="shared" si="15"/>
        <v>0</v>
      </c>
      <c r="I42" s="55">
        <f t="shared" si="5"/>
        <v>0</v>
      </c>
      <c r="J42" s="70"/>
      <c r="K42" s="53">
        <f t="shared" si="6"/>
        <v>0</v>
      </c>
      <c r="L42" s="69" t="b">
        <f t="shared" si="16"/>
        <v>0</v>
      </c>
      <c r="M42" s="57">
        <f t="shared" si="7"/>
        <v>0</v>
      </c>
      <c r="N42" s="70"/>
      <c r="O42" s="68">
        <f t="shared" si="10"/>
        <v>0</v>
      </c>
      <c r="P42" s="68" t="b">
        <f t="shared" si="17"/>
        <v>0</v>
      </c>
      <c r="Q42" s="57">
        <f t="shared" si="8"/>
        <v>0</v>
      </c>
      <c r="R42" s="72">
        <f t="shared" si="3"/>
        <v>0</v>
      </c>
      <c r="S42" s="73">
        <f t="shared" si="18"/>
        <v>21</v>
      </c>
    </row>
    <row r="43" spans="1:19" s="61" customFormat="1" ht="20.100000000000001" customHeight="1" x14ac:dyDescent="0.25">
      <c r="A43" s="105">
        <v>41</v>
      </c>
      <c r="B43" s="78" t="s">
        <v>16</v>
      </c>
      <c r="C43" s="79"/>
      <c r="D43" s="80"/>
      <c r="E43" s="93"/>
      <c r="F43" s="67"/>
      <c r="G43" s="68">
        <f t="shared" si="9"/>
        <v>0</v>
      </c>
      <c r="H43" s="69" t="b">
        <f t="shared" si="15"/>
        <v>0</v>
      </c>
      <c r="I43" s="55">
        <f t="shared" si="5"/>
        <v>0</v>
      </c>
      <c r="J43" s="70"/>
      <c r="K43" s="53">
        <f t="shared" si="6"/>
        <v>0</v>
      </c>
      <c r="L43" s="69" t="b">
        <f t="shared" si="16"/>
        <v>0</v>
      </c>
      <c r="M43" s="57">
        <f t="shared" si="7"/>
        <v>0</v>
      </c>
      <c r="N43" s="70"/>
      <c r="O43" s="68">
        <f t="shared" si="10"/>
        <v>0</v>
      </c>
      <c r="P43" s="68" t="b">
        <f t="shared" si="17"/>
        <v>0</v>
      </c>
      <c r="Q43" s="57">
        <f t="shared" si="8"/>
        <v>0</v>
      </c>
      <c r="R43" s="72">
        <f t="shared" si="3"/>
        <v>0</v>
      </c>
      <c r="S43" s="73">
        <f t="shared" si="18"/>
        <v>21</v>
      </c>
    </row>
    <row r="44" spans="1:19" s="61" customFormat="1" ht="20.100000000000001" customHeight="1" x14ac:dyDescent="0.25">
      <c r="A44" s="105">
        <v>42</v>
      </c>
      <c r="B44" s="78" t="s">
        <v>16</v>
      </c>
      <c r="C44" s="79"/>
      <c r="D44" s="80"/>
      <c r="E44" s="93"/>
      <c r="F44" s="67"/>
      <c r="G44" s="68">
        <f t="shared" si="9"/>
        <v>0</v>
      </c>
      <c r="H44" s="69" t="b">
        <f t="shared" si="15"/>
        <v>0</v>
      </c>
      <c r="I44" s="55">
        <f t="shared" si="5"/>
        <v>0</v>
      </c>
      <c r="J44" s="70"/>
      <c r="K44" s="53">
        <f t="shared" si="6"/>
        <v>0</v>
      </c>
      <c r="L44" s="69" t="b">
        <f t="shared" si="16"/>
        <v>0</v>
      </c>
      <c r="M44" s="57">
        <f t="shared" si="7"/>
        <v>0</v>
      </c>
      <c r="N44" s="70"/>
      <c r="O44" s="68">
        <f t="shared" si="10"/>
        <v>0</v>
      </c>
      <c r="P44" s="68" t="b">
        <f t="shared" si="17"/>
        <v>0</v>
      </c>
      <c r="Q44" s="57">
        <f t="shared" si="8"/>
        <v>0</v>
      </c>
      <c r="R44" s="72">
        <f t="shared" si="3"/>
        <v>0</v>
      </c>
      <c r="S44" s="73">
        <f t="shared" si="18"/>
        <v>21</v>
      </c>
    </row>
    <row r="45" spans="1:19" s="61" customFormat="1" ht="20.100000000000001" customHeight="1" x14ac:dyDescent="0.25">
      <c r="A45" s="105">
        <v>43</v>
      </c>
      <c r="B45" s="78"/>
      <c r="C45" s="79"/>
      <c r="D45" s="80"/>
      <c r="E45" s="93"/>
      <c r="F45" s="67"/>
      <c r="G45" s="68">
        <f t="shared" si="9"/>
        <v>0</v>
      </c>
      <c r="H45" s="69" t="b">
        <f t="shared" si="15"/>
        <v>0</v>
      </c>
      <c r="I45" s="55">
        <f t="shared" si="5"/>
        <v>0</v>
      </c>
      <c r="J45" s="70"/>
      <c r="K45" s="53">
        <f t="shared" si="6"/>
        <v>0</v>
      </c>
      <c r="L45" s="69" t="b">
        <f t="shared" si="16"/>
        <v>0</v>
      </c>
      <c r="M45" s="57">
        <f t="shared" si="7"/>
        <v>0</v>
      </c>
      <c r="N45" s="70"/>
      <c r="O45" s="68">
        <f t="shared" si="10"/>
        <v>0</v>
      </c>
      <c r="P45" s="68" t="b">
        <f t="shared" si="17"/>
        <v>0</v>
      </c>
      <c r="Q45" s="57">
        <f t="shared" si="8"/>
        <v>0</v>
      </c>
      <c r="R45" s="72">
        <f t="shared" si="3"/>
        <v>0</v>
      </c>
      <c r="S45" s="73">
        <f t="shared" si="18"/>
        <v>21</v>
      </c>
    </row>
    <row r="46" spans="1:19" s="61" customFormat="1" ht="20.100000000000001" customHeight="1" x14ac:dyDescent="0.25">
      <c r="A46" s="105">
        <v>44</v>
      </c>
      <c r="B46" s="78"/>
      <c r="C46" s="79"/>
      <c r="D46" s="80"/>
      <c r="E46" s="93"/>
      <c r="F46" s="67"/>
      <c r="G46" s="68">
        <f t="shared" si="9"/>
        <v>0</v>
      </c>
      <c r="H46" s="69" t="b">
        <f t="shared" si="15"/>
        <v>0</v>
      </c>
      <c r="I46" s="55">
        <f t="shared" si="5"/>
        <v>0</v>
      </c>
      <c r="J46" s="70"/>
      <c r="K46" s="53">
        <f t="shared" si="6"/>
        <v>0</v>
      </c>
      <c r="L46" s="69" t="b">
        <f t="shared" si="16"/>
        <v>0</v>
      </c>
      <c r="M46" s="57">
        <f t="shared" si="7"/>
        <v>0</v>
      </c>
      <c r="N46" s="70"/>
      <c r="O46" s="68">
        <f t="shared" si="10"/>
        <v>0</v>
      </c>
      <c r="P46" s="68" t="b">
        <f t="shared" si="17"/>
        <v>0</v>
      </c>
      <c r="Q46" s="57">
        <f t="shared" si="8"/>
        <v>0</v>
      </c>
      <c r="R46" s="72">
        <f t="shared" si="3"/>
        <v>0</v>
      </c>
      <c r="S46" s="73">
        <f t="shared" si="18"/>
        <v>21</v>
      </c>
    </row>
    <row r="47" spans="1:19" s="61" customFormat="1" ht="20.100000000000001" customHeight="1" x14ac:dyDescent="0.25">
      <c r="A47" s="105">
        <v>45</v>
      </c>
      <c r="B47" s="78"/>
      <c r="C47" s="79"/>
      <c r="D47" s="80"/>
      <c r="E47" s="93"/>
      <c r="F47" s="67"/>
      <c r="G47" s="68">
        <f t="shared" si="9"/>
        <v>0</v>
      </c>
      <c r="H47" s="69" t="b">
        <f t="shared" si="15"/>
        <v>0</v>
      </c>
      <c r="I47" s="55">
        <f t="shared" si="5"/>
        <v>0</v>
      </c>
      <c r="J47" s="70"/>
      <c r="K47" s="53">
        <f t="shared" si="6"/>
        <v>0</v>
      </c>
      <c r="L47" s="69" t="b">
        <f t="shared" si="16"/>
        <v>0</v>
      </c>
      <c r="M47" s="57">
        <f t="shared" si="7"/>
        <v>0</v>
      </c>
      <c r="N47" s="70"/>
      <c r="O47" s="68">
        <f t="shared" si="10"/>
        <v>0</v>
      </c>
      <c r="P47" s="68" t="b">
        <f t="shared" si="17"/>
        <v>0</v>
      </c>
      <c r="Q47" s="57">
        <f t="shared" si="8"/>
        <v>0</v>
      </c>
      <c r="R47" s="72">
        <f t="shared" si="3"/>
        <v>0</v>
      </c>
      <c r="S47" s="73">
        <f t="shared" si="18"/>
        <v>21</v>
      </c>
    </row>
    <row r="48" spans="1:19" s="61" customFormat="1" ht="20.100000000000001" customHeight="1" x14ac:dyDescent="0.25">
      <c r="A48" s="105">
        <v>46</v>
      </c>
      <c r="B48" s="78"/>
      <c r="C48" s="79"/>
      <c r="D48" s="80"/>
      <c r="E48" s="93"/>
      <c r="F48" s="67"/>
      <c r="G48" s="68">
        <f t="shared" si="9"/>
        <v>0</v>
      </c>
      <c r="H48" s="69" t="b">
        <f t="shared" si="15"/>
        <v>0</v>
      </c>
      <c r="I48" s="55">
        <f t="shared" si="5"/>
        <v>0</v>
      </c>
      <c r="J48" s="70"/>
      <c r="K48" s="53">
        <f t="shared" si="6"/>
        <v>0</v>
      </c>
      <c r="L48" s="69" t="b">
        <f t="shared" si="16"/>
        <v>0</v>
      </c>
      <c r="M48" s="57">
        <f t="shared" si="7"/>
        <v>0</v>
      </c>
      <c r="N48" s="70"/>
      <c r="O48" s="68">
        <f t="shared" si="10"/>
        <v>0</v>
      </c>
      <c r="P48" s="68" t="b">
        <f t="shared" si="17"/>
        <v>0</v>
      </c>
      <c r="Q48" s="57">
        <f t="shared" si="8"/>
        <v>0</v>
      </c>
      <c r="R48" s="72">
        <f t="shared" si="3"/>
        <v>0</v>
      </c>
      <c r="S48" s="73">
        <f t="shared" si="18"/>
        <v>21</v>
      </c>
    </row>
    <row r="49" spans="1:19" s="61" customFormat="1" ht="20.100000000000001" customHeight="1" x14ac:dyDescent="0.25">
      <c r="A49" s="105">
        <v>47</v>
      </c>
      <c r="B49" s="78"/>
      <c r="C49" s="79"/>
      <c r="D49" s="80"/>
      <c r="E49" s="93"/>
      <c r="F49" s="67"/>
      <c r="G49" s="68">
        <f t="shared" si="9"/>
        <v>0</v>
      </c>
      <c r="H49" s="69" t="b">
        <f t="shared" si="15"/>
        <v>0</v>
      </c>
      <c r="I49" s="55">
        <f t="shared" si="5"/>
        <v>0</v>
      </c>
      <c r="J49" s="70"/>
      <c r="K49" s="53">
        <f t="shared" si="6"/>
        <v>0</v>
      </c>
      <c r="L49" s="69" t="b">
        <f t="shared" si="16"/>
        <v>0</v>
      </c>
      <c r="M49" s="57">
        <f t="shared" si="7"/>
        <v>0</v>
      </c>
      <c r="N49" s="70"/>
      <c r="O49" s="68">
        <f t="shared" si="10"/>
        <v>0</v>
      </c>
      <c r="P49" s="68" t="b">
        <f t="shared" si="17"/>
        <v>0</v>
      </c>
      <c r="Q49" s="57">
        <f t="shared" si="8"/>
        <v>0</v>
      </c>
      <c r="R49" s="72">
        <f t="shared" si="3"/>
        <v>0</v>
      </c>
      <c r="S49" s="73">
        <f t="shared" si="18"/>
        <v>21</v>
      </c>
    </row>
    <row r="50" spans="1:19" s="61" customFormat="1" ht="20.100000000000001" customHeight="1" x14ac:dyDescent="0.25">
      <c r="A50" s="105">
        <v>48</v>
      </c>
      <c r="B50" s="78"/>
      <c r="C50" s="79"/>
      <c r="D50" s="80"/>
      <c r="E50" s="93"/>
      <c r="F50" s="67"/>
      <c r="G50" s="68">
        <f t="shared" si="9"/>
        <v>0</v>
      </c>
      <c r="H50" s="69" t="b">
        <f t="shared" si="15"/>
        <v>0</v>
      </c>
      <c r="I50" s="55">
        <f t="shared" si="5"/>
        <v>0</v>
      </c>
      <c r="J50" s="70"/>
      <c r="K50" s="53">
        <f t="shared" si="6"/>
        <v>0</v>
      </c>
      <c r="L50" s="69" t="b">
        <f t="shared" si="16"/>
        <v>0</v>
      </c>
      <c r="M50" s="57">
        <f t="shared" si="7"/>
        <v>0</v>
      </c>
      <c r="N50" s="70"/>
      <c r="O50" s="68">
        <f t="shared" si="10"/>
        <v>0</v>
      </c>
      <c r="P50" s="68" t="b">
        <f t="shared" si="17"/>
        <v>0</v>
      </c>
      <c r="Q50" s="57">
        <f t="shared" si="8"/>
        <v>0</v>
      </c>
      <c r="R50" s="72">
        <f t="shared" si="3"/>
        <v>0</v>
      </c>
      <c r="S50" s="73">
        <f t="shared" si="18"/>
        <v>21</v>
      </c>
    </row>
    <row r="51" spans="1:19" s="61" customFormat="1" ht="20.100000000000001" customHeight="1" x14ac:dyDescent="0.25">
      <c r="A51" s="105">
        <v>49</v>
      </c>
      <c r="B51" s="78"/>
      <c r="C51" s="79"/>
      <c r="D51" s="80"/>
      <c r="E51" s="93"/>
      <c r="F51" s="67"/>
      <c r="G51" s="68">
        <f t="shared" si="9"/>
        <v>0</v>
      </c>
      <c r="H51" s="69" t="b">
        <f t="shared" si="15"/>
        <v>0</v>
      </c>
      <c r="I51" s="55">
        <f t="shared" si="5"/>
        <v>0</v>
      </c>
      <c r="J51" s="70"/>
      <c r="K51" s="53">
        <f t="shared" si="6"/>
        <v>0</v>
      </c>
      <c r="L51" s="69" t="b">
        <f t="shared" si="16"/>
        <v>0</v>
      </c>
      <c r="M51" s="57">
        <f t="shared" si="7"/>
        <v>0</v>
      </c>
      <c r="N51" s="70"/>
      <c r="O51" s="68">
        <f t="shared" si="10"/>
        <v>0</v>
      </c>
      <c r="P51" s="68" t="b">
        <f t="shared" si="17"/>
        <v>0</v>
      </c>
      <c r="Q51" s="57">
        <f t="shared" si="8"/>
        <v>0</v>
      </c>
      <c r="R51" s="72">
        <f t="shared" si="3"/>
        <v>0</v>
      </c>
      <c r="S51" s="73">
        <f t="shared" si="18"/>
        <v>21</v>
      </c>
    </row>
    <row r="52" spans="1:19" s="61" customFormat="1" ht="20.100000000000001" customHeight="1" x14ac:dyDescent="0.25">
      <c r="A52" s="105">
        <v>50</v>
      </c>
      <c r="B52" s="78"/>
      <c r="C52" s="79"/>
      <c r="D52" s="80"/>
      <c r="E52" s="93"/>
      <c r="F52" s="67"/>
      <c r="G52" s="68">
        <f t="shared" si="9"/>
        <v>0</v>
      </c>
      <c r="H52" s="69" t="b">
        <f t="shared" si="15"/>
        <v>0</v>
      </c>
      <c r="I52" s="55">
        <f t="shared" si="5"/>
        <v>0</v>
      </c>
      <c r="J52" s="70"/>
      <c r="K52" s="53">
        <f t="shared" si="6"/>
        <v>0</v>
      </c>
      <c r="L52" s="69" t="b">
        <f t="shared" si="16"/>
        <v>0</v>
      </c>
      <c r="M52" s="57">
        <f t="shared" si="7"/>
        <v>0</v>
      </c>
      <c r="N52" s="70"/>
      <c r="O52" s="68">
        <f t="shared" si="10"/>
        <v>0</v>
      </c>
      <c r="P52" s="68" t="b">
        <f t="shared" si="17"/>
        <v>0</v>
      </c>
      <c r="Q52" s="57">
        <f t="shared" si="8"/>
        <v>0</v>
      </c>
      <c r="R52" s="72">
        <f t="shared" si="3"/>
        <v>0</v>
      </c>
      <c r="S52" s="73">
        <f t="shared" si="18"/>
        <v>21</v>
      </c>
    </row>
  </sheetData>
  <sheetProtection algorithmName="SHA-512" hashValue="y46LFBHTDiukU63iMOw2Ojpo+hPe7HaDWNhJK4vOuJZvsB2EQX2WlDsbmUeXqozVHYhpFaFJy8bLTbH2Lqv5bQ==" saltValue="52ijOWnktM93vwAwH1BMBw==" spinCount="100000" sheet="1" objects="1" scenarios="1"/>
  <conditionalFormatting sqref="H2:H52 L2:L52 P2:P52">
    <cfRule type="cellIs" dxfId="14" priority="1" operator="lessThan">
      <formula>7</formula>
    </cfRule>
    <cfRule type="cellIs" dxfId="13" priority="2" operator="lessThan">
      <formula>4</formula>
    </cfRule>
  </conditionalFormatting>
  <conditionalFormatting sqref="S2:S52">
    <cfRule type="cellIs" dxfId="12" priority="6" operator="lessThan">
      <formula>4</formula>
    </cfRule>
  </conditionalFormatting>
  <printOptions horizontalCentered="1"/>
  <pageMargins left="0.31496062992125984" right="0.31496062992125984" top="0.78740157480314965" bottom="0.39370078740157483" header="0.31496062992125984" footer="0.31496062992125984"/>
  <pageSetup paperSize="9" orientation="landscape" horizontalDpi="4294967293" verticalDpi="0" r:id="rId1"/>
  <headerFooter>
    <oddHeader>&amp;C&amp;10&amp;A&amp;RSAFE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1"/>
  <sheetViews>
    <sheetView showGridLines="0" zoomScale="130" zoomScaleNormal="130" workbookViewId="0">
      <pane ySplit="1" topLeftCell="A2" activePane="bottomLeft" state="frozen"/>
      <selection pane="bottomLeft" activeCell="D39" sqref="D39"/>
    </sheetView>
  </sheetViews>
  <sheetFormatPr baseColWidth="10" defaultRowHeight="15" x14ac:dyDescent="0.25"/>
  <cols>
    <col min="1" max="1" width="5" style="8" customWidth="1"/>
    <col min="2" max="2" width="4.7109375" style="11" customWidth="1"/>
    <col min="3" max="3" width="20.7109375" style="12" customWidth="1"/>
    <col min="4" max="4" width="15.7109375" style="13" customWidth="1"/>
    <col min="5" max="5" width="10.7109375" style="44" customWidth="1"/>
    <col min="6" max="6" width="5.7109375" style="14" customWidth="1"/>
    <col min="7" max="7" width="6.7109375" style="6" customWidth="1"/>
    <col min="8" max="9" width="4.7109375" style="6" customWidth="1"/>
    <col min="10" max="10" width="5.7109375" style="14" customWidth="1"/>
    <col min="11" max="11" width="6.7109375" style="6" customWidth="1"/>
    <col min="12" max="13" width="4.7109375" style="6" customWidth="1"/>
    <col min="14" max="14" width="5.7109375" style="14" customWidth="1"/>
    <col min="15" max="15" width="6.7109375" style="6" customWidth="1"/>
    <col min="16" max="17" width="4.7109375" style="6" customWidth="1"/>
    <col min="18" max="18" width="6.7109375" style="6" customWidth="1"/>
    <col min="19" max="19" width="5.140625" style="11" customWidth="1"/>
    <col min="20" max="16384" width="11.42578125" style="8"/>
  </cols>
  <sheetData>
    <row r="1" spans="1:20" s="6" customFormat="1" ht="33" customHeight="1" thickBot="1" x14ac:dyDescent="0.3">
      <c r="A1" s="1" t="s">
        <v>1</v>
      </c>
      <c r="B1" s="2" t="s">
        <v>2</v>
      </c>
      <c r="C1" s="3" t="s">
        <v>0</v>
      </c>
      <c r="D1" s="4" t="s">
        <v>3</v>
      </c>
      <c r="E1" s="45" t="s">
        <v>28</v>
      </c>
      <c r="F1" s="15" t="s">
        <v>8</v>
      </c>
      <c r="G1" s="28" t="s">
        <v>5</v>
      </c>
      <c r="H1" s="16" t="s">
        <v>12</v>
      </c>
      <c r="I1" s="27" t="s">
        <v>9</v>
      </c>
      <c r="J1" s="15" t="s">
        <v>13</v>
      </c>
      <c r="K1" s="28" t="s">
        <v>5</v>
      </c>
      <c r="L1" s="16" t="s">
        <v>11</v>
      </c>
      <c r="M1" s="27" t="s">
        <v>9</v>
      </c>
      <c r="N1" s="15" t="s">
        <v>7</v>
      </c>
      <c r="O1" s="28" t="s">
        <v>5</v>
      </c>
      <c r="P1" s="16" t="s">
        <v>12</v>
      </c>
      <c r="Q1" s="27" t="s">
        <v>9</v>
      </c>
      <c r="R1" s="17" t="s">
        <v>6</v>
      </c>
      <c r="S1" s="18" t="s">
        <v>4</v>
      </c>
      <c r="T1" s="5"/>
    </row>
    <row r="2" spans="1:20" s="61" customFormat="1" ht="20.100000000000001" customHeight="1" x14ac:dyDescent="0.25">
      <c r="A2" s="47">
        <v>1</v>
      </c>
      <c r="B2" s="48" t="s">
        <v>17</v>
      </c>
      <c r="C2" s="49"/>
      <c r="D2" s="94"/>
      <c r="E2" s="95"/>
      <c r="F2" s="52"/>
      <c r="G2" s="53">
        <f>IF(F2=0,0,(ROUNDDOWN(((SQRT(F2)-1.0935)/0.00208),0)))</f>
        <v>0</v>
      </c>
      <c r="H2" s="54" t="b">
        <f t="shared" ref="H2:H33" si="0">IF(G2&gt;0,RANK(G2,$G$2:$G$51,0))</f>
        <v>0</v>
      </c>
      <c r="I2" s="55">
        <f>IF(F2=(0),0,IF(F2&gt;=(3.6),1,IF(F2&gt;=(3.35),2,IF(F2&gt;=(2.96),3,IF(F2&gt;=(2.7),4,IF(F2&gt;=(2.3),5,IF(F2&lt;(2.3),6,)))))))</f>
        <v>0</v>
      </c>
      <c r="J2" s="56"/>
      <c r="K2" s="53">
        <f>IF(J2=0,0,(ROUNDDOWN((PRODUCT(75/(J2+0.24)-3.998)/0.0066),0)))</f>
        <v>0</v>
      </c>
      <c r="L2" s="53" t="b">
        <f t="shared" ref="L2:L33" si="1">IF(K2&gt;0,RANK(K2,$K$2:$K$51,0))</f>
        <v>0</v>
      </c>
      <c r="M2" s="57">
        <f>IF(J2=(0),0,IF(J2&lt;=(12),1,IF(J2&lt;=(12.5),2,IF(J2&lt;=(13.4),3,IF(J2&lt;=(14.3),4,IF(J2&lt;=(15.3),5,IF(J2&gt;=(15.3),6,)))))))</f>
        <v>0</v>
      </c>
      <c r="N2" s="56"/>
      <c r="O2" s="53">
        <f>IF(N2=0,0,(ROUNDDOWN(((SQRT(N2)-2.0232)/0.00874),0)))</f>
        <v>0</v>
      </c>
      <c r="P2" s="53" t="b">
        <f t="shared" ref="P2:P33" si="2">IF(O2&gt;0,RANK(O2,$O$2:$O$51,0))</f>
        <v>0</v>
      </c>
      <c r="Q2" s="58">
        <f>IF(N2=(0),0,IF(N2&gt;=(27.5),1,IF(N2&gt;=(24.5),2,IF(N2&gt;=(20.5),3,IF(N2&gt;=(18.5),4,IF(N2&gt;=(15.5),5,IF(N2&lt;(15.5),6,)))))))</f>
        <v>0</v>
      </c>
      <c r="R2" s="59">
        <f t="shared" ref="R2:R51" si="3">K2+G2+O2</f>
        <v>0</v>
      </c>
      <c r="S2" s="60">
        <f t="shared" ref="S2:S33" si="4">RANK(R2,$R$2:$R$51)</f>
        <v>1</v>
      </c>
    </row>
    <row r="3" spans="1:20" s="61" customFormat="1" ht="20.100000000000001" customHeight="1" x14ac:dyDescent="0.25">
      <c r="A3" s="62">
        <v>2</v>
      </c>
      <c r="B3" s="63" t="s">
        <v>17</v>
      </c>
      <c r="C3" s="64"/>
      <c r="D3" s="96"/>
      <c r="E3" s="97"/>
      <c r="F3" s="67"/>
      <c r="G3" s="68">
        <f>IF(F3=0,0,(ROUNDDOWN(((SQRT(F3)-1.0935)/0.00208),0)))</f>
        <v>0</v>
      </c>
      <c r="H3" s="69" t="b">
        <f t="shared" si="0"/>
        <v>0</v>
      </c>
      <c r="I3" s="55">
        <f t="shared" ref="I3:I51" si="5">IF(F3=(0),0,IF(F3&gt;=(3.6),1,IF(F3&gt;=(3.35),2,IF(F3&gt;=(2.96),3,IF(F3&gt;=(2.7),4,IF(F3&gt;=(2.3),5,IF(F3&lt;(2.3),6,)))))))</f>
        <v>0</v>
      </c>
      <c r="J3" s="70"/>
      <c r="K3" s="53">
        <f t="shared" ref="K3:K51" si="6">IF(J3=0,0,(ROUNDDOWN((PRODUCT(75/(J3+0.24)-3.998)/0.0066),0)))</f>
        <v>0</v>
      </c>
      <c r="L3" s="68" t="b">
        <f t="shared" si="1"/>
        <v>0</v>
      </c>
      <c r="M3" s="57">
        <f t="shared" ref="M3:M51" si="7">IF(J3=(0),0,IF(J3&lt;=(12),1,IF(J3&lt;=(12.5),2,IF(J3&lt;=(13.4),3,IF(J3&lt;=(14.3),4,IF(J3&lt;=(15.3),5,IF(J3&gt;=(15.3),6,)))))))</f>
        <v>0</v>
      </c>
      <c r="N3" s="70"/>
      <c r="O3" s="68">
        <f>IF(N3=0,0,(ROUNDDOWN(((SQRT(N3)-2.0232)/0.00874),0)))</f>
        <v>0</v>
      </c>
      <c r="P3" s="68" t="b">
        <f t="shared" si="2"/>
        <v>0</v>
      </c>
      <c r="Q3" s="57">
        <f t="shared" ref="Q3:Q51" si="8">IF(N3=(0),0,IF(N3&gt;=(27.5),1,IF(N3&gt;=(24.5),2,IF(N3&gt;=(20.5),3,IF(N3&gt;=(18.5),4,IF(N3&gt;=(15.5),5,IF(N3&lt;(15.5),6,)))))))</f>
        <v>0</v>
      </c>
      <c r="R3" s="72">
        <f t="shared" si="3"/>
        <v>0</v>
      </c>
      <c r="S3" s="73">
        <f t="shared" si="4"/>
        <v>1</v>
      </c>
    </row>
    <row r="4" spans="1:20" s="61" customFormat="1" ht="20.100000000000001" customHeight="1" x14ac:dyDescent="0.25">
      <c r="A4" s="62">
        <v>3</v>
      </c>
      <c r="B4" s="63" t="s">
        <v>17</v>
      </c>
      <c r="C4" s="64"/>
      <c r="D4" s="96"/>
      <c r="E4" s="97"/>
      <c r="F4" s="67"/>
      <c r="G4" s="68">
        <f t="shared" ref="G4:G51" si="9">IF(F4=0,0,(ROUNDDOWN(((SQRT(F4)-1.0935)/0.00208),0)))</f>
        <v>0</v>
      </c>
      <c r="H4" s="69" t="b">
        <f t="shared" si="0"/>
        <v>0</v>
      </c>
      <c r="I4" s="55">
        <f t="shared" si="5"/>
        <v>0</v>
      </c>
      <c r="J4" s="70"/>
      <c r="K4" s="53">
        <f t="shared" si="6"/>
        <v>0</v>
      </c>
      <c r="L4" s="68" t="b">
        <f t="shared" si="1"/>
        <v>0</v>
      </c>
      <c r="M4" s="57">
        <f t="shared" si="7"/>
        <v>0</v>
      </c>
      <c r="N4" s="70"/>
      <c r="O4" s="68">
        <f t="shared" ref="O4:O51" si="10">IF(N4=0,0,(ROUNDDOWN(((SQRT(N4)-2.0232)/0.00874),0)))</f>
        <v>0</v>
      </c>
      <c r="P4" s="68" t="b">
        <f t="shared" si="2"/>
        <v>0</v>
      </c>
      <c r="Q4" s="57">
        <f t="shared" si="8"/>
        <v>0</v>
      </c>
      <c r="R4" s="72">
        <f t="shared" si="3"/>
        <v>0</v>
      </c>
      <c r="S4" s="73">
        <f t="shared" si="4"/>
        <v>1</v>
      </c>
    </row>
    <row r="5" spans="1:20" s="61" customFormat="1" ht="20.100000000000001" customHeight="1" x14ac:dyDescent="0.25">
      <c r="A5" s="62">
        <v>4</v>
      </c>
      <c r="B5" s="63" t="s">
        <v>17</v>
      </c>
      <c r="C5" s="64"/>
      <c r="D5" s="96"/>
      <c r="E5" s="97"/>
      <c r="F5" s="67"/>
      <c r="G5" s="68">
        <f t="shared" si="9"/>
        <v>0</v>
      </c>
      <c r="H5" s="69" t="b">
        <f t="shared" si="0"/>
        <v>0</v>
      </c>
      <c r="I5" s="55">
        <f t="shared" si="5"/>
        <v>0</v>
      </c>
      <c r="J5" s="70"/>
      <c r="K5" s="53">
        <f t="shared" si="6"/>
        <v>0</v>
      </c>
      <c r="L5" s="68" t="b">
        <f t="shared" si="1"/>
        <v>0</v>
      </c>
      <c r="M5" s="57">
        <f t="shared" si="7"/>
        <v>0</v>
      </c>
      <c r="N5" s="70"/>
      <c r="O5" s="68">
        <f t="shared" si="10"/>
        <v>0</v>
      </c>
      <c r="P5" s="68" t="b">
        <f t="shared" si="2"/>
        <v>0</v>
      </c>
      <c r="Q5" s="57">
        <f t="shared" si="8"/>
        <v>0</v>
      </c>
      <c r="R5" s="72">
        <f t="shared" si="3"/>
        <v>0</v>
      </c>
      <c r="S5" s="73">
        <f t="shared" si="4"/>
        <v>1</v>
      </c>
    </row>
    <row r="6" spans="1:20" s="61" customFormat="1" ht="20.100000000000001" customHeight="1" x14ac:dyDescent="0.25">
      <c r="A6" s="62">
        <v>5</v>
      </c>
      <c r="B6" s="63" t="s">
        <v>17</v>
      </c>
      <c r="C6" s="64"/>
      <c r="D6" s="96"/>
      <c r="E6" s="97"/>
      <c r="F6" s="67"/>
      <c r="G6" s="68">
        <f t="shared" si="9"/>
        <v>0</v>
      </c>
      <c r="H6" s="69" t="b">
        <f t="shared" si="0"/>
        <v>0</v>
      </c>
      <c r="I6" s="55">
        <f t="shared" si="5"/>
        <v>0</v>
      </c>
      <c r="J6" s="70"/>
      <c r="K6" s="53">
        <f t="shared" si="6"/>
        <v>0</v>
      </c>
      <c r="L6" s="68" t="b">
        <f t="shared" si="1"/>
        <v>0</v>
      </c>
      <c r="M6" s="57">
        <f t="shared" si="7"/>
        <v>0</v>
      </c>
      <c r="N6" s="70"/>
      <c r="O6" s="68">
        <f t="shared" si="10"/>
        <v>0</v>
      </c>
      <c r="P6" s="68" t="b">
        <f t="shared" si="2"/>
        <v>0</v>
      </c>
      <c r="Q6" s="57">
        <f t="shared" si="8"/>
        <v>0</v>
      </c>
      <c r="R6" s="72">
        <f t="shared" si="3"/>
        <v>0</v>
      </c>
      <c r="S6" s="73">
        <f t="shared" si="4"/>
        <v>1</v>
      </c>
    </row>
    <row r="7" spans="1:20" s="61" customFormat="1" ht="20.100000000000001" customHeight="1" x14ac:dyDescent="0.25">
      <c r="A7" s="62">
        <v>6</v>
      </c>
      <c r="B7" s="63" t="s">
        <v>17</v>
      </c>
      <c r="C7" s="64"/>
      <c r="D7" s="96"/>
      <c r="E7" s="98"/>
      <c r="F7" s="67"/>
      <c r="G7" s="68">
        <f t="shared" si="9"/>
        <v>0</v>
      </c>
      <c r="H7" s="69" t="b">
        <f t="shared" si="0"/>
        <v>0</v>
      </c>
      <c r="I7" s="55">
        <f t="shared" si="5"/>
        <v>0</v>
      </c>
      <c r="J7" s="70"/>
      <c r="K7" s="53">
        <f t="shared" si="6"/>
        <v>0</v>
      </c>
      <c r="L7" s="68" t="b">
        <f t="shared" si="1"/>
        <v>0</v>
      </c>
      <c r="M7" s="57">
        <f t="shared" si="7"/>
        <v>0</v>
      </c>
      <c r="N7" s="70"/>
      <c r="O7" s="68">
        <f t="shared" si="10"/>
        <v>0</v>
      </c>
      <c r="P7" s="68" t="b">
        <f t="shared" si="2"/>
        <v>0</v>
      </c>
      <c r="Q7" s="57">
        <f t="shared" si="8"/>
        <v>0</v>
      </c>
      <c r="R7" s="72">
        <f t="shared" si="3"/>
        <v>0</v>
      </c>
      <c r="S7" s="73">
        <f t="shared" si="4"/>
        <v>1</v>
      </c>
    </row>
    <row r="8" spans="1:20" s="61" customFormat="1" ht="20.100000000000001" customHeight="1" x14ac:dyDescent="0.25">
      <c r="A8" s="62">
        <v>7</v>
      </c>
      <c r="B8" s="63" t="s">
        <v>17</v>
      </c>
      <c r="C8" s="64"/>
      <c r="D8" s="96"/>
      <c r="E8" s="98"/>
      <c r="F8" s="67"/>
      <c r="G8" s="68">
        <f t="shared" si="9"/>
        <v>0</v>
      </c>
      <c r="H8" s="69" t="b">
        <f t="shared" si="0"/>
        <v>0</v>
      </c>
      <c r="I8" s="55">
        <f t="shared" si="5"/>
        <v>0</v>
      </c>
      <c r="J8" s="70"/>
      <c r="K8" s="53">
        <f t="shared" si="6"/>
        <v>0</v>
      </c>
      <c r="L8" s="68" t="b">
        <f t="shared" si="1"/>
        <v>0</v>
      </c>
      <c r="M8" s="57">
        <f t="shared" si="7"/>
        <v>0</v>
      </c>
      <c r="N8" s="70"/>
      <c r="O8" s="68">
        <f t="shared" si="10"/>
        <v>0</v>
      </c>
      <c r="P8" s="68" t="b">
        <f t="shared" si="2"/>
        <v>0</v>
      </c>
      <c r="Q8" s="57">
        <f t="shared" si="8"/>
        <v>0</v>
      </c>
      <c r="R8" s="72">
        <f t="shared" si="3"/>
        <v>0</v>
      </c>
      <c r="S8" s="73">
        <f t="shared" si="4"/>
        <v>1</v>
      </c>
    </row>
    <row r="9" spans="1:20" s="61" customFormat="1" ht="20.100000000000001" customHeight="1" x14ac:dyDescent="0.25">
      <c r="A9" s="62">
        <v>8</v>
      </c>
      <c r="B9" s="63" t="s">
        <v>17</v>
      </c>
      <c r="C9" s="64"/>
      <c r="D9" s="96"/>
      <c r="E9" s="97"/>
      <c r="F9" s="67"/>
      <c r="G9" s="68">
        <f t="shared" si="9"/>
        <v>0</v>
      </c>
      <c r="H9" s="69" t="b">
        <f t="shared" si="0"/>
        <v>0</v>
      </c>
      <c r="I9" s="55">
        <f t="shared" si="5"/>
        <v>0</v>
      </c>
      <c r="J9" s="70"/>
      <c r="K9" s="53">
        <f t="shared" si="6"/>
        <v>0</v>
      </c>
      <c r="L9" s="68" t="b">
        <f t="shared" si="1"/>
        <v>0</v>
      </c>
      <c r="M9" s="57">
        <f t="shared" si="7"/>
        <v>0</v>
      </c>
      <c r="N9" s="70"/>
      <c r="O9" s="68">
        <f t="shared" si="10"/>
        <v>0</v>
      </c>
      <c r="P9" s="68" t="b">
        <f t="shared" si="2"/>
        <v>0</v>
      </c>
      <c r="Q9" s="57">
        <f t="shared" si="8"/>
        <v>0</v>
      </c>
      <c r="R9" s="72">
        <f t="shared" si="3"/>
        <v>0</v>
      </c>
      <c r="S9" s="73">
        <f t="shared" si="4"/>
        <v>1</v>
      </c>
    </row>
    <row r="10" spans="1:20" s="61" customFormat="1" ht="20.100000000000001" customHeight="1" x14ac:dyDescent="0.25">
      <c r="A10" s="62">
        <v>9</v>
      </c>
      <c r="B10" s="63" t="s">
        <v>17</v>
      </c>
      <c r="C10" s="64"/>
      <c r="D10" s="96"/>
      <c r="E10" s="97"/>
      <c r="F10" s="67"/>
      <c r="G10" s="68">
        <f t="shared" si="9"/>
        <v>0</v>
      </c>
      <c r="H10" s="69" t="b">
        <f t="shared" si="0"/>
        <v>0</v>
      </c>
      <c r="I10" s="55">
        <f t="shared" si="5"/>
        <v>0</v>
      </c>
      <c r="J10" s="70"/>
      <c r="K10" s="53">
        <f t="shared" si="6"/>
        <v>0</v>
      </c>
      <c r="L10" s="69" t="b">
        <f t="shared" si="1"/>
        <v>0</v>
      </c>
      <c r="M10" s="57">
        <f t="shared" si="7"/>
        <v>0</v>
      </c>
      <c r="N10" s="70"/>
      <c r="O10" s="68">
        <f t="shared" si="10"/>
        <v>0</v>
      </c>
      <c r="P10" s="68" t="b">
        <f t="shared" si="2"/>
        <v>0</v>
      </c>
      <c r="Q10" s="57">
        <f t="shared" si="8"/>
        <v>0</v>
      </c>
      <c r="R10" s="72">
        <f t="shared" si="3"/>
        <v>0</v>
      </c>
      <c r="S10" s="73">
        <f t="shared" si="4"/>
        <v>1</v>
      </c>
    </row>
    <row r="11" spans="1:20" s="61" customFormat="1" ht="20.100000000000001" customHeight="1" x14ac:dyDescent="0.25">
      <c r="A11" s="62">
        <v>10</v>
      </c>
      <c r="B11" s="63" t="s">
        <v>17</v>
      </c>
      <c r="C11" s="64"/>
      <c r="D11" s="96"/>
      <c r="E11" s="97"/>
      <c r="F11" s="67"/>
      <c r="G11" s="68">
        <f t="shared" si="9"/>
        <v>0</v>
      </c>
      <c r="H11" s="69" t="b">
        <f t="shared" si="0"/>
        <v>0</v>
      </c>
      <c r="I11" s="55">
        <f t="shared" si="5"/>
        <v>0</v>
      </c>
      <c r="J11" s="70"/>
      <c r="K11" s="53">
        <f t="shared" si="6"/>
        <v>0</v>
      </c>
      <c r="L11" s="69" t="b">
        <f t="shared" si="1"/>
        <v>0</v>
      </c>
      <c r="M11" s="57">
        <f t="shared" si="7"/>
        <v>0</v>
      </c>
      <c r="N11" s="70"/>
      <c r="O11" s="68">
        <f t="shared" si="10"/>
        <v>0</v>
      </c>
      <c r="P11" s="68" t="b">
        <f t="shared" si="2"/>
        <v>0</v>
      </c>
      <c r="Q11" s="57">
        <f t="shared" si="8"/>
        <v>0</v>
      </c>
      <c r="R11" s="72">
        <f t="shared" si="3"/>
        <v>0</v>
      </c>
      <c r="S11" s="73">
        <f t="shared" si="4"/>
        <v>1</v>
      </c>
    </row>
    <row r="12" spans="1:20" s="61" customFormat="1" ht="20.100000000000001" customHeight="1" x14ac:dyDescent="0.25">
      <c r="A12" s="62">
        <v>11</v>
      </c>
      <c r="B12" s="63" t="s">
        <v>17</v>
      </c>
      <c r="C12" s="64"/>
      <c r="D12" s="96"/>
      <c r="E12" s="97"/>
      <c r="F12" s="67"/>
      <c r="G12" s="68">
        <f t="shared" si="9"/>
        <v>0</v>
      </c>
      <c r="H12" s="69" t="b">
        <f t="shared" si="0"/>
        <v>0</v>
      </c>
      <c r="I12" s="55">
        <f t="shared" si="5"/>
        <v>0</v>
      </c>
      <c r="J12" s="70"/>
      <c r="K12" s="53">
        <f t="shared" si="6"/>
        <v>0</v>
      </c>
      <c r="L12" s="69" t="b">
        <f t="shared" si="1"/>
        <v>0</v>
      </c>
      <c r="M12" s="57">
        <f t="shared" si="7"/>
        <v>0</v>
      </c>
      <c r="N12" s="70"/>
      <c r="O12" s="68">
        <f t="shared" si="10"/>
        <v>0</v>
      </c>
      <c r="P12" s="68" t="b">
        <f t="shared" si="2"/>
        <v>0</v>
      </c>
      <c r="Q12" s="57">
        <f t="shared" si="8"/>
        <v>0</v>
      </c>
      <c r="R12" s="72">
        <f t="shared" si="3"/>
        <v>0</v>
      </c>
      <c r="S12" s="73">
        <f t="shared" si="4"/>
        <v>1</v>
      </c>
    </row>
    <row r="13" spans="1:20" s="61" customFormat="1" ht="20.100000000000001" customHeight="1" x14ac:dyDescent="0.25">
      <c r="A13" s="62">
        <v>12</v>
      </c>
      <c r="B13" s="63" t="s">
        <v>17</v>
      </c>
      <c r="C13" s="64"/>
      <c r="D13" s="96"/>
      <c r="E13" s="97"/>
      <c r="F13" s="67"/>
      <c r="G13" s="68">
        <f t="shared" si="9"/>
        <v>0</v>
      </c>
      <c r="H13" s="69" t="b">
        <f t="shared" si="0"/>
        <v>0</v>
      </c>
      <c r="I13" s="55">
        <f t="shared" si="5"/>
        <v>0</v>
      </c>
      <c r="J13" s="70"/>
      <c r="K13" s="53">
        <f t="shared" si="6"/>
        <v>0</v>
      </c>
      <c r="L13" s="69" t="b">
        <f t="shared" si="1"/>
        <v>0</v>
      </c>
      <c r="M13" s="57">
        <f t="shared" si="7"/>
        <v>0</v>
      </c>
      <c r="N13" s="70"/>
      <c r="O13" s="68">
        <f t="shared" si="10"/>
        <v>0</v>
      </c>
      <c r="P13" s="68" t="b">
        <f t="shared" si="2"/>
        <v>0</v>
      </c>
      <c r="Q13" s="57">
        <f t="shared" si="8"/>
        <v>0</v>
      </c>
      <c r="R13" s="72">
        <f t="shared" si="3"/>
        <v>0</v>
      </c>
      <c r="S13" s="73">
        <f t="shared" si="4"/>
        <v>1</v>
      </c>
    </row>
    <row r="14" spans="1:20" s="61" customFormat="1" ht="20.100000000000001" customHeight="1" x14ac:dyDescent="0.25">
      <c r="A14" s="62">
        <v>13</v>
      </c>
      <c r="B14" s="63" t="s">
        <v>17</v>
      </c>
      <c r="C14" s="64"/>
      <c r="D14" s="96"/>
      <c r="E14" s="97"/>
      <c r="F14" s="67"/>
      <c r="G14" s="68">
        <f t="shared" si="9"/>
        <v>0</v>
      </c>
      <c r="H14" s="69" t="b">
        <f t="shared" si="0"/>
        <v>0</v>
      </c>
      <c r="I14" s="55">
        <f t="shared" si="5"/>
        <v>0</v>
      </c>
      <c r="J14" s="70"/>
      <c r="K14" s="53">
        <f t="shared" si="6"/>
        <v>0</v>
      </c>
      <c r="L14" s="69" t="b">
        <f t="shared" si="1"/>
        <v>0</v>
      </c>
      <c r="M14" s="57">
        <f t="shared" si="7"/>
        <v>0</v>
      </c>
      <c r="N14" s="70"/>
      <c r="O14" s="68">
        <f t="shared" si="10"/>
        <v>0</v>
      </c>
      <c r="P14" s="68" t="b">
        <f t="shared" si="2"/>
        <v>0</v>
      </c>
      <c r="Q14" s="57">
        <f t="shared" si="8"/>
        <v>0</v>
      </c>
      <c r="R14" s="72">
        <f t="shared" si="3"/>
        <v>0</v>
      </c>
      <c r="S14" s="73">
        <f t="shared" si="4"/>
        <v>1</v>
      </c>
    </row>
    <row r="15" spans="1:20" s="61" customFormat="1" ht="20.100000000000001" customHeight="1" x14ac:dyDescent="0.25">
      <c r="A15" s="62">
        <v>14</v>
      </c>
      <c r="B15" s="64" t="s">
        <v>18</v>
      </c>
      <c r="C15" s="64"/>
      <c r="D15" s="96"/>
      <c r="E15" s="97"/>
      <c r="F15" s="67"/>
      <c r="G15" s="68">
        <f t="shared" si="9"/>
        <v>0</v>
      </c>
      <c r="H15" s="69" t="b">
        <f t="shared" si="0"/>
        <v>0</v>
      </c>
      <c r="I15" s="55">
        <f t="shared" si="5"/>
        <v>0</v>
      </c>
      <c r="J15" s="70"/>
      <c r="K15" s="53">
        <f t="shared" si="6"/>
        <v>0</v>
      </c>
      <c r="L15" s="69" t="b">
        <f t="shared" si="1"/>
        <v>0</v>
      </c>
      <c r="M15" s="57">
        <f t="shared" si="7"/>
        <v>0</v>
      </c>
      <c r="N15" s="70"/>
      <c r="O15" s="68">
        <f t="shared" si="10"/>
        <v>0</v>
      </c>
      <c r="P15" s="68" t="b">
        <f t="shared" si="2"/>
        <v>0</v>
      </c>
      <c r="Q15" s="57">
        <f t="shared" si="8"/>
        <v>0</v>
      </c>
      <c r="R15" s="72">
        <f t="shared" si="3"/>
        <v>0</v>
      </c>
      <c r="S15" s="73">
        <f t="shared" si="4"/>
        <v>1</v>
      </c>
    </row>
    <row r="16" spans="1:20" s="61" customFormat="1" ht="20.100000000000001" customHeight="1" x14ac:dyDescent="0.25">
      <c r="A16" s="62">
        <v>15</v>
      </c>
      <c r="B16" s="64" t="s">
        <v>18</v>
      </c>
      <c r="C16" s="64"/>
      <c r="D16" s="96"/>
      <c r="E16" s="97"/>
      <c r="F16" s="67"/>
      <c r="G16" s="68">
        <f t="shared" si="9"/>
        <v>0</v>
      </c>
      <c r="H16" s="69" t="b">
        <f t="shared" si="0"/>
        <v>0</v>
      </c>
      <c r="I16" s="55">
        <f t="shared" si="5"/>
        <v>0</v>
      </c>
      <c r="J16" s="70"/>
      <c r="K16" s="53">
        <f t="shared" si="6"/>
        <v>0</v>
      </c>
      <c r="L16" s="69" t="b">
        <f t="shared" si="1"/>
        <v>0</v>
      </c>
      <c r="M16" s="57">
        <f t="shared" si="7"/>
        <v>0</v>
      </c>
      <c r="N16" s="70"/>
      <c r="O16" s="68">
        <f t="shared" si="10"/>
        <v>0</v>
      </c>
      <c r="P16" s="68" t="b">
        <f t="shared" si="2"/>
        <v>0</v>
      </c>
      <c r="Q16" s="57">
        <f t="shared" si="8"/>
        <v>0</v>
      </c>
      <c r="R16" s="72">
        <f t="shared" si="3"/>
        <v>0</v>
      </c>
      <c r="S16" s="73">
        <f t="shared" si="4"/>
        <v>1</v>
      </c>
    </row>
    <row r="17" spans="1:19" s="61" customFormat="1" ht="20.100000000000001" customHeight="1" x14ac:dyDescent="0.25">
      <c r="A17" s="62">
        <v>16</v>
      </c>
      <c r="B17" s="64" t="s">
        <v>18</v>
      </c>
      <c r="C17" s="64"/>
      <c r="D17" s="96"/>
      <c r="E17" s="97"/>
      <c r="F17" s="67"/>
      <c r="G17" s="68">
        <f t="shared" si="9"/>
        <v>0</v>
      </c>
      <c r="H17" s="69" t="b">
        <f t="shared" si="0"/>
        <v>0</v>
      </c>
      <c r="I17" s="55">
        <f t="shared" si="5"/>
        <v>0</v>
      </c>
      <c r="J17" s="70"/>
      <c r="K17" s="53">
        <f t="shared" si="6"/>
        <v>0</v>
      </c>
      <c r="L17" s="69" t="b">
        <f t="shared" si="1"/>
        <v>0</v>
      </c>
      <c r="M17" s="57">
        <f t="shared" si="7"/>
        <v>0</v>
      </c>
      <c r="N17" s="70"/>
      <c r="O17" s="68">
        <f t="shared" si="10"/>
        <v>0</v>
      </c>
      <c r="P17" s="68" t="b">
        <f t="shared" si="2"/>
        <v>0</v>
      </c>
      <c r="Q17" s="57">
        <f t="shared" si="8"/>
        <v>0</v>
      </c>
      <c r="R17" s="72">
        <f t="shared" si="3"/>
        <v>0</v>
      </c>
      <c r="S17" s="73">
        <f t="shared" si="4"/>
        <v>1</v>
      </c>
    </row>
    <row r="18" spans="1:19" s="61" customFormat="1" ht="20.100000000000001" customHeight="1" x14ac:dyDescent="0.25">
      <c r="A18" s="62">
        <v>17</v>
      </c>
      <c r="B18" s="64" t="s">
        <v>18</v>
      </c>
      <c r="C18" s="64"/>
      <c r="D18" s="96"/>
      <c r="E18" s="97"/>
      <c r="F18" s="67"/>
      <c r="G18" s="68">
        <f t="shared" si="9"/>
        <v>0</v>
      </c>
      <c r="H18" s="69" t="b">
        <f t="shared" si="0"/>
        <v>0</v>
      </c>
      <c r="I18" s="55">
        <f t="shared" si="5"/>
        <v>0</v>
      </c>
      <c r="J18" s="70"/>
      <c r="K18" s="53">
        <f t="shared" si="6"/>
        <v>0</v>
      </c>
      <c r="L18" s="69" t="b">
        <f t="shared" si="1"/>
        <v>0</v>
      </c>
      <c r="M18" s="57">
        <f t="shared" si="7"/>
        <v>0</v>
      </c>
      <c r="N18" s="70"/>
      <c r="O18" s="68">
        <f t="shared" si="10"/>
        <v>0</v>
      </c>
      <c r="P18" s="68" t="b">
        <f t="shared" si="2"/>
        <v>0</v>
      </c>
      <c r="Q18" s="57">
        <f t="shared" si="8"/>
        <v>0</v>
      </c>
      <c r="R18" s="72">
        <f t="shared" si="3"/>
        <v>0</v>
      </c>
      <c r="S18" s="73">
        <f t="shared" si="4"/>
        <v>1</v>
      </c>
    </row>
    <row r="19" spans="1:19" s="61" customFormat="1" ht="20.100000000000001" customHeight="1" x14ac:dyDescent="0.25">
      <c r="A19" s="62">
        <v>18</v>
      </c>
      <c r="B19" s="64" t="s">
        <v>18</v>
      </c>
      <c r="C19" s="64"/>
      <c r="D19" s="96"/>
      <c r="E19" s="97"/>
      <c r="F19" s="67"/>
      <c r="G19" s="68">
        <f t="shared" si="9"/>
        <v>0</v>
      </c>
      <c r="H19" s="69" t="b">
        <f t="shared" si="0"/>
        <v>0</v>
      </c>
      <c r="I19" s="55">
        <f t="shared" si="5"/>
        <v>0</v>
      </c>
      <c r="J19" s="70"/>
      <c r="K19" s="53">
        <f t="shared" si="6"/>
        <v>0</v>
      </c>
      <c r="L19" s="69" t="b">
        <f t="shared" si="1"/>
        <v>0</v>
      </c>
      <c r="M19" s="57">
        <f t="shared" si="7"/>
        <v>0</v>
      </c>
      <c r="N19" s="70"/>
      <c r="O19" s="68">
        <f t="shared" si="10"/>
        <v>0</v>
      </c>
      <c r="P19" s="68" t="b">
        <f t="shared" si="2"/>
        <v>0</v>
      </c>
      <c r="Q19" s="57">
        <f t="shared" si="8"/>
        <v>0</v>
      </c>
      <c r="R19" s="72">
        <f t="shared" si="3"/>
        <v>0</v>
      </c>
      <c r="S19" s="73">
        <f t="shared" si="4"/>
        <v>1</v>
      </c>
    </row>
    <row r="20" spans="1:19" s="61" customFormat="1" ht="20.100000000000001" customHeight="1" x14ac:dyDescent="0.25">
      <c r="A20" s="62">
        <v>19</v>
      </c>
      <c r="B20" s="64" t="s">
        <v>18</v>
      </c>
      <c r="C20" s="64"/>
      <c r="D20" s="96"/>
      <c r="E20" s="97"/>
      <c r="F20" s="67"/>
      <c r="G20" s="68">
        <f t="shared" si="9"/>
        <v>0</v>
      </c>
      <c r="H20" s="69" t="b">
        <f t="shared" si="0"/>
        <v>0</v>
      </c>
      <c r="I20" s="55">
        <f t="shared" si="5"/>
        <v>0</v>
      </c>
      <c r="J20" s="70"/>
      <c r="K20" s="53">
        <f t="shared" si="6"/>
        <v>0</v>
      </c>
      <c r="L20" s="69" t="b">
        <f t="shared" si="1"/>
        <v>0</v>
      </c>
      <c r="M20" s="57">
        <f t="shared" si="7"/>
        <v>0</v>
      </c>
      <c r="N20" s="70"/>
      <c r="O20" s="68">
        <f t="shared" si="10"/>
        <v>0</v>
      </c>
      <c r="P20" s="68" t="b">
        <f t="shared" si="2"/>
        <v>0</v>
      </c>
      <c r="Q20" s="57">
        <f t="shared" si="8"/>
        <v>0</v>
      </c>
      <c r="R20" s="72">
        <f t="shared" si="3"/>
        <v>0</v>
      </c>
      <c r="S20" s="73">
        <f t="shared" si="4"/>
        <v>1</v>
      </c>
    </row>
    <row r="21" spans="1:19" s="61" customFormat="1" ht="20.100000000000001" customHeight="1" x14ac:dyDescent="0.25">
      <c r="A21" s="62">
        <v>20</v>
      </c>
      <c r="B21" s="64" t="s">
        <v>18</v>
      </c>
      <c r="C21" s="64"/>
      <c r="D21" s="96"/>
      <c r="E21" s="97"/>
      <c r="F21" s="67"/>
      <c r="G21" s="68">
        <f t="shared" si="9"/>
        <v>0</v>
      </c>
      <c r="H21" s="69" t="b">
        <f t="shared" si="0"/>
        <v>0</v>
      </c>
      <c r="I21" s="55">
        <f t="shared" si="5"/>
        <v>0</v>
      </c>
      <c r="J21" s="70"/>
      <c r="K21" s="53">
        <f t="shared" si="6"/>
        <v>0</v>
      </c>
      <c r="L21" s="69" t="b">
        <f t="shared" si="1"/>
        <v>0</v>
      </c>
      <c r="M21" s="57">
        <f t="shared" si="7"/>
        <v>0</v>
      </c>
      <c r="N21" s="70"/>
      <c r="O21" s="68">
        <f t="shared" si="10"/>
        <v>0</v>
      </c>
      <c r="P21" s="68" t="b">
        <f t="shared" si="2"/>
        <v>0</v>
      </c>
      <c r="Q21" s="57">
        <f t="shared" si="8"/>
        <v>0</v>
      </c>
      <c r="R21" s="72">
        <f t="shared" si="3"/>
        <v>0</v>
      </c>
      <c r="S21" s="73">
        <f t="shared" si="4"/>
        <v>1</v>
      </c>
    </row>
    <row r="22" spans="1:19" s="61" customFormat="1" ht="20.100000000000001" customHeight="1" x14ac:dyDescent="0.25">
      <c r="A22" s="62">
        <v>21</v>
      </c>
      <c r="B22" s="64" t="s">
        <v>18</v>
      </c>
      <c r="C22" s="64"/>
      <c r="D22" s="96"/>
      <c r="E22" s="97"/>
      <c r="F22" s="67"/>
      <c r="G22" s="68">
        <f t="shared" si="9"/>
        <v>0</v>
      </c>
      <c r="H22" s="69" t="b">
        <f t="shared" si="0"/>
        <v>0</v>
      </c>
      <c r="I22" s="55">
        <f t="shared" si="5"/>
        <v>0</v>
      </c>
      <c r="J22" s="70"/>
      <c r="K22" s="53">
        <f t="shared" si="6"/>
        <v>0</v>
      </c>
      <c r="L22" s="69" t="b">
        <f t="shared" si="1"/>
        <v>0</v>
      </c>
      <c r="M22" s="57">
        <f t="shared" si="7"/>
        <v>0</v>
      </c>
      <c r="N22" s="70"/>
      <c r="O22" s="68">
        <f t="shared" si="10"/>
        <v>0</v>
      </c>
      <c r="P22" s="68" t="b">
        <f t="shared" si="2"/>
        <v>0</v>
      </c>
      <c r="Q22" s="57">
        <f t="shared" si="8"/>
        <v>0</v>
      </c>
      <c r="R22" s="72">
        <f t="shared" si="3"/>
        <v>0</v>
      </c>
      <c r="S22" s="73">
        <f t="shared" si="4"/>
        <v>1</v>
      </c>
    </row>
    <row r="23" spans="1:19" s="61" customFormat="1" ht="20.100000000000001" customHeight="1" x14ac:dyDescent="0.25">
      <c r="A23" s="62">
        <v>22</v>
      </c>
      <c r="B23" s="64" t="s">
        <v>18</v>
      </c>
      <c r="C23" s="64"/>
      <c r="D23" s="96"/>
      <c r="E23" s="97"/>
      <c r="F23" s="67"/>
      <c r="G23" s="68">
        <f t="shared" si="9"/>
        <v>0</v>
      </c>
      <c r="H23" s="69" t="b">
        <f t="shared" si="0"/>
        <v>0</v>
      </c>
      <c r="I23" s="55">
        <f t="shared" si="5"/>
        <v>0</v>
      </c>
      <c r="J23" s="70"/>
      <c r="K23" s="53">
        <f t="shared" si="6"/>
        <v>0</v>
      </c>
      <c r="L23" s="69" t="b">
        <f t="shared" si="1"/>
        <v>0</v>
      </c>
      <c r="M23" s="57">
        <f t="shared" si="7"/>
        <v>0</v>
      </c>
      <c r="N23" s="70"/>
      <c r="O23" s="68">
        <f t="shared" si="10"/>
        <v>0</v>
      </c>
      <c r="P23" s="68" t="b">
        <f t="shared" si="2"/>
        <v>0</v>
      </c>
      <c r="Q23" s="57">
        <f t="shared" si="8"/>
        <v>0</v>
      </c>
      <c r="R23" s="72">
        <f t="shared" si="3"/>
        <v>0</v>
      </c>
      <c r="S23" s="73">
        <f t="shared" si="4"/>
        <v>1</v>
      </c>
    </row>
    <row r="24" spans="1:19" s="61" customFormat="1" ht="20.100000000000001" customHeight="1" x14ac:dyDescent="0.25">
      <c r="A24" s="62">
        <v>23</v>
      </c>
      <c r="B24" s="64" t="s">
        <v>18</v>
      </c>
      <c r="C24" s="64"/>
      <c r="D24" s="96"/>
      <c r="E24" s="97"/>
      <c r="F24" s="67"/>
      <c r="G24" s="68">
        <f t="shared" si="9"/>
        <v>0</v>
      </c>
      <c r="H24" s="69" t="b">
        <f t="shared" si="0"/>
        <v>0</v>
      </c>
      <c r="I24" s="55">
        <f t="shared" si="5"/>
        <v>0</v>
      </c>
      <c r="J24" s="70"/>
      <c r="K24" s="53">
        <f t="shared" si="6"/>
        <v>0</v>
      </c>
      <c r="L24" s="69" t="b">
        <f t="shared" si="1"/>
        <v>0</v>
      </c>
      <c r="M24" s="57">
        <f t="shared" si="7"/>
        <v>0</v>
      </c>
      <c r="N24" s="70"/>
      <c r="O24" s="68">
        <f t="shared" si="10"/>
        <v>0</v>
      </c>
      <c r="P24" s="68" t="b">
        <f t="shared" si="2"/>
        <v>0</v>
      </c>
      <c r="Q24" s="57">
        <f t="shared" si="8"/>
        <v>0</v>
      </c>
      <c r="R24" s="72">
        <f t="shared" si="3"/>
        <v>0</v>
      </c>
      <c r="S24" s="73">
        <f t="shared" si="4"/>
        <v>1</v>
      </c>
    </row>
    <row r="25" spans="1:19" s="61" customFormat="1" ht="20.100000000000001" customHeight="1" x14ac:dyDescent="0.25">
      <c r="A25" s="62">
        <v>24</v>
      </c>
      <c r="B25" s="64" t="s">
        <v>18</v>
      </c>
      <c r="C25" s="64"/>
      <c r="D25" s="96"/>
      <c r="E25" s="97"/>
      <c r="F25" s="67"/>
      <c r="G25" s="68">
        <f t="shared" si="9"/>
        <v>0</v>
      </c>
      <c r="H25" s="69" t="b">
        <f t="shared" si="0"/>
        <v>0</v>
      </c>
      <c r="I25" s="55">
        <f t="shared" si="5"/>
        <v>0</v>
      </c>
      <c r="J25" s="70"/>
      <c r="K25" s="53">
        <f t="shared" si="6"/>
        <v>0</v>
      </c>
      <c r="L25" s="69" t="b">
        <f t="shared" si="1"/>
        <v>0</v>
      </c>
      <c r="M25" s="57">
        <f t="shared" si="7"/>
        <v>0</v>
      </c>
      <c r="N25" s="70"/>
      <c r="O25" s="68">
        <f t="shared" si="10"/>
        <v>0</v>
      </c>
      <c r="P25" s="68" t="b">
        <f t="shared" si="2"/>
        <v>0</v>
      </c>
      <c r="Q25" s="57">
        <f t="shared" si="8"/>
        <v>0</v>
      </c>
      <c r="R25" s="72">
        <f t="shared" si="3"/>
        <v>0</v>
      </c>
      <c r="S25" s="73">
        <f t="shared" si="4"/>
        <v>1</v>
      </c>
    </row>
    <row r="26" spans="1:19" s="61" customFormat="1" ht="20.100000000000001" customHeight="1" x14ac:dyDescent="0.25">
      <c r="A26" s="62">
        <v>25</v>
      </c>
      <c r="B26" s="64" t="s">
        <v>18</v>
      </c>
      <c r="C26" s="64"/>
      <c r="D26" s="96"/>
      <c r="E26" s="97"/>
      <c r="F26" s="67"/>
      <c r="G26" s="68">
        <f t="shared" si="9"/>
        <v>0</v>
      </c>
      <c r="H26" s="69" t="b">
        <f t="shared" si="0"/>
        <v>0</v>
      </c>
      <c r="I26" s="55">
        <f t="shared" si="5"/>
        <v>0</v>
      </c>
      <c r="J26" s="70"/>
      <c r="K26" s="53">
        <f t="shared" si="6"/>
        <v>0</v>
      </c>
      <c r="L26" s="69" t="b">
        <f t="shared" si="1"/>
        <v>0</v>
      </c>
      <c r="M26" s="57">
        <f t="shared" si="7"/>
        <v>0</v>
      </c>
      <c r="N26" s="70"/>
      <c r="O26" s="68">
        <f t="shared" si="10"/>
        <v>0</v>
      </c>
      <c r="P26" s="68" t="b">
        <f t="shared" si="2"/>
        <v>0</v>
      </c>
      <c r="Q26" s="57">
        <f t="shared" si="8"/>
        <v>0</v>
      </c>
      <c r="R26" s="72">
        <f t="shared" si="3"/>
        <v>0</v>
      </c>
      <c r="S26" s="73">
        <f t="shared" si="4"/>
        <v>1</v>
      </c>
    </row>
    <row r="27" spans="1:19" s="61" customFormat="1" ht="20.100000000000001" customHeight="1" x14ac:dyDescent="0.25">
      <c r="A27" s="62">
        <v>26</v>
      </c>
      <c r="B27" s="76" t="s">
        <v>19</v>
      </c>
      <c r="C27" s="64"/>
      <c r="D27" s="96"/>
      <c r="E27" s="97"/>
      <c r="F27" s="67"/>
      <c r="G27" s="68">
        <f t="shared" si="9"/>
        <v>0</v>
      </c>
      <c r="H27" s="69" t="b">
        <f t="shared" si="0"/>
        <v>0</v>
      </c>
      <c r="I27" s="55">
        <f t="shared" si="5"/>
        <v>0</v>
      </c>
      <c r="J27" s="70"/>
      <c r="K27" s="53">
        <f t="shared" si="6"/>
        <v>0</v>
      </c>
      <c r="L27" s="69" t="b">
        <f t="shared" si="1"/>
        <v>0</v>
      </c>
      <c r="M27" s="57">
        <f t="shared" si="7"/>
        <v>0</v>
      </c>
      <c r="N27" s="70"/>
      <c r="O27" s="68">
        <f t="shared" si="10"/>
        <v>0</v>
      </c>
      <c r="P27" s="68" t="b">
        <f t="shared" si="2"/>
        <v>0</v>
      </c>
      <c r="Q27" s="57">
        <f t="shared" si="8"/>
        <v>0</v>
      </c>
      <c r="R27" s="72">
        <f t="shared" si="3"/>
        <v>0</v>
      </c>
      <c r="S27" s="73">
        <f t="shared" si="4"/>
        <v>1</v>
      </c>
    </row>
    <row r="28" spans="1:19" s="61" customFormat="1" ht="20.100000000000001" customHeight="1" x14ac:dyDescent="0.25">
      <c r="A28" s="62">
        <v>27</v>
      </c>
      <c r="B28" s="76" t="s">
        <v>19</v>
      </c>
      <c r="C28" s="64"/>
      <c r="D28" s="96"/>
      <c r="E28" s="97"/>
      <c r="F28" s="67"/>
      <c r="G28" s="68">
        <f t="shared" si="9"/>
        <v>0</v>
      </c>
      <c r="H28" s="69" t="b">
        <f t="shared" si="0"/>
        <v>0</v>
      </c>
      <c r="I28" s="55">
        <f t="shared" si="5"/>
        <v>0</v>
      </c>
      <c r="J28" s="70"/>
      <c r="K28" s="53">
        <f t="shared" si="6"/>
        <v>0</v>
      </c>
      <c r="L28" s="69" t="b">
        <f t="shared" si="1"/>
        <v>0</v>
      </c>
      <c r="M28" s="57">
        <f t="shared" si="7"/>
        <v>0</v>
      </c>
      <c r="N28" s="70"/>
      <c r="O28" s="68">
        <f t="shared" si="10"/>
        <v>0</v>
      </c>
      <c r="P28" s="68" t="b">
        <f t="shared" si="2"/>
        <v>0</v>
      </c>
      <c r="Q28" s="57">
        <f t="shared" si="8"/>
        <v>0</v>
      </c>
      <c r="R28" s="72">
        <f t="shared" si="3"/>
        <v>0</v>
      </c>
      <c r="S28" s="73">
        <f t="shared" si="4"/>
        <v>1</v>
      </c>
    </row>
    <row r="29" spans="1:19" s="61" customFormat="1" ht="20.100000000000001" customHeight="1" x14ac:dyDescent="0.25">
      <c r="A29" s="62">
        <v>28</v>
      </c>
      <c r="B29" s="76" t="s">
        <v>19</v>
      </c>
      <c r="C29" s="64"/>
      <c r="D29" s="96"/>
      <c r="E29" s="97"/>
      <c r="F29" s="67"/>
      <c r="G29" s="68">
        <f t="shared" si="9"/>
        <v>0</v>
      </c>
      <c r="H29" s="69" t="b">
        <f t="shared" si="0"/>
        <v>0</v>
      </c>
      <c r="I29" s="55">
        <f t="shared" si="5"/>
        <v>0</v>
      </c>
      <c r="J29" s="70"/>
      <c r="K29" s="53">
        <f t="shared" si="6"/>
        <v>0</v>
      </c>
      <c r="L29" s="69" t="b">
        <f t="shared" si="1"/>
        <v>0</v>
      </c>
      <c r="M29" s="57">
        <f t="shared" si="7"/>
        <v>0</v>
      </c>
      <c r="N29" s="70"/>
      <c r="O29" s="68">
        <f t="shared" si="10"/>
        <v>0</v>
      </c>
      <c r="P29" s="68" t="b">
        <f t="shared" si="2"/>
        <v>0</v>
      </c>
      <c r="Q29" s="57">
        <f t="shared" si="8"/>
        <v>0</v>
      </c>
      <c r="R29" s="72">
        <f t="shared" si="3"/>
        <v>0</v>
      </c>
      <c r="S29" s="73">
        <f t="shared" si="4"/>
        <v>1</v>
      </c>
    </row>
    <row r="30" spans="1:19" s="61" customFormat="1" ht="20.100000000000001" customHeight="1" x14ac:dyDescent="0.25">
      <c r="A30" s="62">
        <v>29</v>
      </c>
      <c r="B30" s="76" t="s">
        <v>19</v>
      </c>
      <c r="C30" s="64"/>
      <c r="D30" s="96"/>
      <c r="E30" s="98"/>
      <c r="F30" s="67"/>
      <c r="G30" s="68">
        <f t="shared" si="9"/>
        <v>0</v>
      </c>
      <c r="H30" s="69" t="b">
        <f t="shared" si="0"/>
        <v>0</v>
      </c>
      <c r="I30" s="55">
        <f t="shared" si="5"/>
        <v>0</v>
      </c>
      <c r="J30" s="70"/>
      <c r="K30" s="53">
        <f t="shared" si="6"/>
        <v>0</v>
      </c>
      <c r="L30" s="69" t="b">
        <f t="shared" si="1"/>
        <v>0</v>
      </c>
      <c r="M30" s="57">
        <f t="shared" si="7"/>
        <v>0</v>
      </c>
      <c r="N30" s="70"/>
      <c r="O30" s="68">
        <f t="shared" si="10"/>
        <v>0</v>
      </c>
      <c r="P30" s="68" t="b">
        <f t="shared" si="2"/>
        <v>0</v>
      </c>
      <c r="Q30" s="57">
        <f t="shared" si="8"/>
        <v>0</v>
      </c>
      <c r="R30" s="72">
        <f t="shared" si="3"/>
        <v>0</v>
      </c>
      <c r="S30" s="73">
        <f t="shared" si="4"/>
        <v>1</v>
      </c>
    </row>
    <row r="31" spans="1:19" s="61" customFormat="1" ht="20.100000000000001" customHeight="1" x14ac:dyDescent="0.25">
      <c r="A31" s="62">
        <v>30</v>
      </c>
      <c r="B31" s="76" t="s">
        <v>19</v>
      </c>
      <c r="C31" s="64"/>
      <c r="D31" s="96"/>
      <c r="E31" s="97"/>
      <c r="F31" s="67"/>
      <c r="G31" s="68">
        <f t="shared" si="9"/>
        <v>0</v>
      </c>
      <c r="H31" s="69" t="b">
        <f t="shared" si="0"/>
        <v>0</v>
      </c>
      <c r="I31" s="55">
        <f t="shared" si="5"/>
        <v>0</v>
      </c>
      <c r="J31" s="70"/>
      <c r="K31" s="53">
        <f t="shared" si="6"/>
        <v>0</v>
      </c>
      <c r="L31" s="69" t="b">
        <f t="shared" si="1"/>
        <v>0</v>
      </c>
      <c r="M31" s="57">
        <f t="shared" si="7"/>
        <v>0</v>
      </c>
      <c r="N31" s="70"/>
      <c r="O31" s="68">
        <f t="shared" si="10"/>
        <v>0</v>
      </c>
      <c r="P31" s="68" t="b">
        <f t="shared" si="2"/>
        <v>0</v>
      </c>
      <c r="Q31" s="57">
        <f t="shared" si="8"/>
        <v>0</v>
      </c>
      <c r="R31" s="72">
        <f t="shared" si="3"/>
        <v>0</v>
      </c>
      <c r="S31" s="73">
        <f t="shared" si="4"/>
        <v>1</v>
      </c>
    </row>
    <row r="32" spans="1:19" s="61" customFormat="1" ht="20.100000000000001" customHeight="1" x14ac:dyDescent="0.25">
      <c r="A32" s="62">
        <v>31</v>
      </c>
      <c r="B32" s="76" t="s">
        <v>19</v>
      </c>
      <c r="C32" s="64"/>
      <c r="D32" s="96"/>
      <c r="E32" s="97"/>
      <c r="F32" s="67"/>
      <c r="G32" s="68">
        <f t="shared" si="9"/>
        <v>0</v>
      </c>
      <c r="H32" s="69" t="b">
        <f t="shared" si="0"/>
        <v>0</v>
      </c>
      <c r="I32" s="55">
        <f t="shared" si="5"/>
        <v>0</v>
      </c>
      <c r="J32" s="70"/>
      <c r="K32" s="53">
        <f t="shared" si="6"/>
        <v>0</v>
      </c>
      <c r="L32" s="69" t="b">
        <f t="shared" si="1"/>
        <v>0</v>
      </c>
      <c r="M32" s="57">
        <f t="shared" si="7"/>
        <v>0</v>
      </c>
      <c r="N32" s="70"/>
      <c r="O32" s="68">
        <f t="shared" si="10"/>
        <v>0</v>
      </c>
      <c r="P32" s="68" t="b">
        <f t="shared" si="2"/>
        <v>0</v>
      </c>
      <c r="Q32" s="57">
        <f t="shared" si="8"/>
        <v>0</v>
      </c>
      <c r="R32" s="72">
        <f t="shared" si="3"/>
        <v>0</v>
      </c>
      <c r="S32" s="73">
        <f t="shared" si="4"/>
        <v>1</v>
      </c>
    </row>
    <row r="33" spans="1:19" s="61" customFormat="1" ht="20.100000000000001" customHeight="1" x14ac:dyDescent="0.25">
      <c r="A33" s="62">
        <v>32</v>
      </c>
      <c r="B33" s="76" t="s">
        <v>19</v>
      </c>
      <c r="C33" s="64"/>
      <c r="D33" s="96"/>
      <c r="E33" s="97"/>
      <c r="F33" s="67"/>
      <c r="G33" s="68">
        <f t="shared" si="9"/>
        <v>0</v>
      </c>
      <c r="H33" s="69" t="b">
        <f t="shared" si="0"/>
        <v>0</v>
      </c>
      <c r="I33" s="55">
        <f t="shared" si="5"/>
        <v>0</v>
      </c>
      <c r="J33" s="70"/>
      <c r="K33" s="53">
        <f t="shared" si="6"/>
        <v>0</v>
      </c>
      <c r="L33" s="69" t="b">
        <f t="shared" si="1"/>
        <v>0</v>
      </c>
      <c r="M33" s="57">
        <f t="shared" si="7"/>
        <v>0</v>
      </c>
      <c r="N33" s="70"/>
      <c r="O33" s="68">
        <f t="shared" si="10"/>
        <v>0</v>
      </c>
      <c r="P33" s="68" t="b">
        <f t="shared" si="2"/>
        <v>0</v>
      </c>
      <c r="Q33" s="57">
        <f t="shared" si="8"/>
        <v>0</v>
      </c>
      <c r="R33" s="72">
        <f t="shared" si="3"/>
        <v>0</v>
      </c>
      <c r="S33" s="73">
        <f t="shared" si="4"/>
        <v>1</v>
      </c>
    </row>
    <row r="34" spans="1:19" s="61" customFormat="1" ht="20.100000000000001" customHeight="1" x14ac:dyDescent="0.25">
      <c r="A34" s="62">
        <v>33</v>
      </c>
      <c r="B34" s="76" t="s">
        <v>19</v>
      </c>
      <c r="C34" s="64"/>
      <c r="D34" s="96"/>
      <c r="E34" s="97"/>
      <c r="F34" s="67"/>
      <c r="G34" s="68">
        <f t="shared" si="9"/>
        <v>0</v>
      </c>
      <c r="H34" s="69" t="b">
        <f t="shared" ref="H34:H65" si="11">IF(G34&gt;0,RANK(G34,$G$2:$G$51,0))</f>
        <v>0</v>
      </c>
      <c r="I34" s="55">
        <f t="shared" si="5"/>
        <v>0</v>
      </c>
      <c r="J34" s="70"/>
      <c r="K34" s="53">
        <f t="shared" si="6"/>
        <v>0</v>
      </c>
      <c r="L34" s="69" t="b">
        <f t="shared" ref="L34:L65" si="12">IF(K34&gt;0,RANK(K34,$K$2:$K$51,0))</f>
        <v>0</v>
      </c>
      <c r="M34" s="57">
        <f t="shared" si="7"/>
        <v>0</v>
      </c>
      <c r="N34" s="70"/>
      <c r="O34" s="68">
        <f t="shared" si="10"/>
        <v>0</v>
      </c>
      <c r="P34" s="68" t="b">
        <f t="shared" ref="P34:P65" si="13">IF(O34&gt;0,RANK(O34,$O$2:$O$51,0))</f>
        <v>0</v>
      </c>
      <c r="Q34" s="57">
        <f t="shared" si="8"/>
        <v>0</v>
      </c>
      <c r="R34" s="72">
        <f t="shared" si="3"/>
        <v>0</v>
      </c>
      <c r="S34" s="73">
        <f t="shared" ref="S34:S65" si="14">RANK(R34,$R$2:$R$51)</f>
        <v>1</v>
      </c>
    </row>
    <row r="35" spans="1:19" s="61" customFormat="1" ht="20.100000000000001" customHeight="1" x14ac:dyDescent="0.25">
      <c r="A35" s="62">
        <v>34</v>
      </c>
      <c r="B35" s="76" t="s">
        <v>19</v>
      </c>
      <c r="C35" s="64"/>
      <c r="D35" s="96"/>
      <c r="E35" s="97"/>
      <c r="F35" s="67"/>
      <c r="G35" s="68">
        <f t="shared" si="9"/>
        <v>0</v>
      </c>
      <c r="H35" s="69" t="b">
        <f t="shared" si="11"/>
        <v>0</v>
      </c>
      <c r="I35" s="55">
        <f t="shared" si="5"/>
        <v>0</v>
      </c>
      <c r="J35" s="70"/>
      <c r="K35" s="53">
        <f t="shared" si="6"/>
        <v>0</v>
      </c>
      <c r="L35" s="69" t="b">
        <f t="shared" si="12"/>
        <v>0</v>
      </c>
      <c r="M35" s="57">
        <f t="shared" si="7"/>
        <v>0</v>
      </c>
      <c r="N35" s="70"/>
      <c r="O35" s="68">
        <f t="shared" si="10"/>
        <v>0</v>
      </c>
      <c r="P35" s="68" t="b">
        <f t="shared" si="13"/>
        <v>0</v>
      </c>
      <c r="Q35" s="57">
        <f t="shared" si="8"/>
        <v>0</v>
      </c>
      <c r="R35" s="72">
        <f t="shared" si="3"/>
        <v>0</v>
      </c>
      <c r="S35" s="73">
        <f t="shared" si="14"/>
        <v>1</v>
      </c>
    </row>
    <row r="36" spans="1:19" s="61" customFormat="1" ht="20.100000000000001" customHeight="1" x14ac:dyDescent="0.25">
      <c r="A36" s="62">
        <v>35</v>
      </c>
      <c r="B36" s="76" t="s">
        <v>19</v>
      </c>
      <c r="C36" s="64"/>
      <c r="D36" s="96"/>
      <c r="E36" s="97"/>
      <c r="F36" s="67"/>
      <c r="G36" s="68">
        <f t="shared" si="9"/>
        <v>0</v>
      </c>
      <c r="H36" s="69" t="b">
        <f t="shared" si="11"/>
        <v>0</v>
      </c>
      <c r="I36" s="55">
        <f t="shared" si="5"/>
        <v>0</v>
      </c>
      <c r="J36" s="70"/>
      <c r="K36" s="53">
        <f t="shared" si="6"/>
        <v>0</v>
      </c>
      <c r="L36" s="69" t="b">
        <f t="shared" si="12"/>
        <v>0</v>
      </c>
      <c r="M36" s="57">
        <f t="shared" si="7"/>
        <v>0</v>
      </c>
      <c r="N36" s="70"/>
      <c r="O36" s="68">
        <f t="shared" si="10"/>
        <v>0</v>
      </c>
      <c r="P36" s="68" t="b">
        <f t="shared" si="13"/>
        <v>0</v>
      </c>
      <c r="Q36" s="57">
        <f t="shared" si="8"/>
        <v>0</v>
      </c>
      <c r="R36" s="72">
        <f t="shared" si="3"/>
        <v>0</v>
      </c>
      <c r="S36" s="73">
        <f t="shared" si="14"/>
        <v>1</v>
      </c>
    </row>
    <row r="37" spans="1:19" s="61" customFormat="1" ht="20.100000000000001" customHeight="1" x14ac:dyDescent="0.25">
      <c r="A37" s="62">
        <v>36</v>
      </c>
      <c r="B37" s="76" t="s">
        <v>19</v>
      </c>
      <c r="C37" s="64"/>
      <c r="D37" s="96"/>
      <c r="E37" s="97"/>
      <c r="F37" s="67"/>
      <c r="G37" s="68">
        <f t="shared" si="9"/>
        <v>0</v>
      </c>
      <c r="H37" s="69" t="b">
        <f t="shared" si="11"/>
        <v>0</v>
      </c>
      <c r="I37" s="55">
        <f t="shared" si="5"/>
        <v>0</v>
      </c>
      <c r="J37" s="70"/>
      <c r="K37" s="53">
        <f t="shared" si="6"/>
        <v>0</v>
      </c>
      <c r="L37" s="69" t="b">
        <f t="shared" si="12"/>
        <v>0</v>
      </c>
      <c r="M37" s="57">
        <f t="shared" si="7"/>
        <v>0</v>
      </c>
      <c r="N37" s="70"/>
      <c r="O37" s="68">
        <f t="shared" si="10"/>
        <v>0</v>
      </c>
      <c r="P37" s="68" t="b">
        <f t="shared" si="13"/>
        <v>0</v>
      </c>
      <c r="Q37" s="57">
        <f t="shared" si="8"/>
        <v>0</v>
      </c>
      <c r="R37" s="72">
        <f t="shared" si="3"/>
        <v>0</v>
      </c>
      <c r="S37" s="73">
        <f t="shared" si="14"/>
        <v>1</v>
      </c>
    </row>
    <row r="38" spans="1:19" s="61" customFormat="1" ht="20.100000000000001" customHeight="1" x14ac:dyDescent="0.25">
      <c r="A38" s="62">
        <v>37</v>
      </c>
      <c r="B38" s="76" t="s">
        <v>29</v>
      </c>
      <c r="C38" s="64"/>
      <c r="D38" s="96"/>
      <c r="E38" s="97"/>
      <c r="F38" s="67"/>
      <c r="G38" s="68">
        <f t="shared" si="9"/>
        <v>0</v>
      </c>
      <c r="H38" s="69" t="b">
        <f t="shared" si="11"/>
        <v>0</v>
      </c>
      <c r="I38" s="55">
        <f t="shared" si="5"/>
        <v>0</v>
      </c>
      <c r="J38" s="70"/>
      <c r="K38" s="53">
        <f t="shared" si="6"/>
        <v>0</v>
      </c>
      <c r="L38" s="69" t="b">
        <f t="shared" si="12"/>
        <v>0</v>
      </c>
      <c r="M38" s="57">
        <f t="shared" si="7"/>
        <v>0</v>
      </c>
      <c r="N38" s="70"/>
      <c r="O38" s="68">
        <f t="shared" si="10"/>
        <v>0</v>
      </c>
      <c r="P38" s="68" t="b">
        <f t="shared" si="13"/>
        <v>0</v>
      </c>
      <c r="Q38" s="57">
        <f t="shared" si="8"/>
        <v>0</v>
      </c>
      <c r="R38" s="72">
        <f t="shared" si="3"/>
        <v>0</v>
      </c>
      <c r="S38" s="73">
        <f t="shared" si="14"/>
        <v>1</v>
      </c>
    </row>
    <row r="39" spans="1:19" s="61" customFormat="1" ht="20.100000000000001" customHeight="1" x14ac:dyDescent="0.25">
      <c r="A39" s="62">
        <v>38</v>
      </c>
      <c r="B39" s="76" t="s">
        <v>29</v>
      </c>
      <c r="C39" s="64"/>
      <c r="D39" s="96"/>
      <c r="E39" s="97"/>
      <c r="F39" s="67"/>
      <c r="G39" s="68">
        <f t="shared" si="9"/>
        <v>0</v>
      </c>
      <c r="H39" s="69" t="b">
        <f t="shared" si="11"/>
        <v>0</v>
      </c>
      <c r="I39" s="55">
        <f t="shared" si="5"/>
        <v>0</v>
      </c>
      <c r="J39" s="70"/>
      <c r="K39" s="53">
        <f t="shared" si="6"/>
        <v>0</v>
      </c>
      <c r="L39" s="69" t="b">
        <f t="shared" si="12"/>
        <v>0</v>
      </c>
      <c r="M39" s="57">
        <f t="shared" si="7"/>
        <v>0</v>
      </c>
      <c r="N39" s="70"/>
      <c r="O39" s="68">
        <f t="shared" si="10"/>
        <v>0</v>
      </c>
      <c r="P39" s="68" t="b">
        <f t="shared" si="13"/>
        <v>0</v>
      </c>
      <c r="Q39" s="57">
        <f t="shared" si="8"/>
        <v>0</v>
      </c>
      <c r="R39" s="72">
        <f t="shared" si="3"/>
        <v>0</v>
      </c>
      <c r="S39" s="73">
        <f t="shared" si="14"/>
        <v>1</v>
      </c>
    </row>
    <row r="40" spans="1:19" s="61" customFormat="1" ht="20.100000000000001" customHeight="1" x14ac:dyDescent="0.25">
      <c r="A40" s="62">
        <v>39</v>
      </c>
      <c r="B40" s="76" t="s">
        <v>29</v>
      </c>
      <c r="C40" s="64"/>
      <c r="D40" s="96"/>
      <c r="E40" s="97"/>
      <c r="F40" s="67"/>
      <c r="G40" s="68">
        <f t="shared" si="9"/>
        <v>0</v>
      </c>
      <c r="H40" s="69" t="b">
        <f t="shared" si="11"/>
        <v>0</v>
      </c>
      <c r="I40" s="55">
        <f t="shared" si="5"/>
        <v>0</v>
      </c>
      <c r="J40" s="70"/>
      <c r="K40" s="53">
        <f t="shared" si="6"/>
        <v>0</v>
      </c>
      <c r="L40" s="69" t="b">
        <f t="shared" si="12"/>
        <v>0</v>
      </c>
      <c r="M40" s="57">
        <f t="shared" si="7"/>
        <v>0</v>
      </c>
      <c r="N40" s="70"/>
      <c r="O40" s="68">
        <f t="shared" si="10"/>
        <v>0</v>
      </c>
      <c r="P40" s="68" t="b">
        <f t="shared" si="13"/>
        <v>0</v>
      </c>
      <c r="Q40" s="57">
        <f t="shared" si="8"/>
        <v>0</v>
      </c>
      <c r="R40" s="72">
        <f t="shared" si="3"/>
        <v>0</v>
      </c>
      <c r="S40" s="73">
        <f t="shared" si="14"/>
        <v>1</v>
      </c>
    </row>
    <row r="41" spans="1:19" s="61" customFormat="1" ht="20.100000000000001" customHeight="1" x14ac:dyDescent="0.25">
      <c r="A41" s="62">
        <v>40</v>
      </c>
      <c r="B41" s="76" t="s">
        <v>29</v>
      </c>
      <c r="C41" s="64"/>
      <c r="D41" s="96"/>
      <c r="E41" s="97"/>
      <c r="F41" s="67"/>
      <c r="G41" s="68">
        <f t="shared" si="9"/>
        <v>0</v>
      </c>
      <c r="H41" s="69" t="b">
        <f t="shared" si="11"/>
        <v>0</v>
      </c>
      <c r="I41" s="55">
        <f t="shared" si="5"/>
        <v>0</v>
      </c>
      <c r="J41" s="70"/>
      <c r="K41" s="53">
        <f t="shared" si="6"/>
        <v>0</v>
      </c>
      <c r="L41" s="69" t="b">
        <f t="shared" si="12"/>
        <v>0</v>
      </c>
      <c r="M41" s="57">
        <f t="shared" si="7"/>
        <v>0</v>
      </c>
      <c r="N41" s="70"/>
      <c r="O41" s="68">
        <f t="shared" si="10"/>
        <v>0</v>
      </c>
      <c r="P41" s="68" t="b">
        <f t="shared" si="13"/>
        <v>0</v>
      </c>
      <c r="Q41" s="57">
        <f t="shared" si="8"/>
        <v>0</v>
      </c>
      <c r="R41" s="72">
        <f t="shared" si="3"/>
        <v>0</v>
      </c>
      <c r="S41" s="73">
        <f t="shared" si="14"/>
        <v>1</v>
      </c>
    </row>
    <row r="42" spans="1:19" s="61" customFormat="1" ht="20.100000000000001" customHeight="1" x14ac:dyDescent="0.25">
      <c r="A42" s="62">
        <v>41</v>
      </c>
      <c r="B42" s="76" t="s">
        <v>29</v>
      </c>
      <c r="C42" s="64"/>
      <c r="D42" s="96"/>
      <c r="E42" s="97"/>
      <c r="F42" s="67"/>
      <c r="G42" s="68">
        <f t="shared" si="9"/>
        <v>0</v>
      </c>
      <c r="H42" s="69" t="b">
        <f t="shared" si="11"/>
        <v>0</v>
      </c>
      <c r="I42" s="55">
        <f t="shared" si="5"/>
        <v>0</v>
      </c>
      <c r="J42" s="70"/>
      <c r="K42" s="53">
        <f t="shared" si="6"/>
        <v>0</v>
      </c>
      <c r="L42" s="69" t="b">
        <f t="shared" si="12"/>
        <v>0</v>
      </c>
      <c r="M42" s="57">
        <f t="shared" si="7"/>
        <v>0</v>
      </c>
      <c r="N42" s="70"/>
      <c r="O42" s="68">
        <f t="shared" si="10"/>
        <v>0</v>
      </c>
      <c r="P42" s="68" t="b">
        <f t="shared" si="13"/>
        <v>0</v>
      </c>
      <c r="Q42" s="57">
        <f t="shared" si="8"/>
        <v>0</v>
      </c>
      <c r="R42" s="72">
        <f t="shared" si="3"/>
        <v>0</v>
      </c>
      <c r="S42" s="73">
        <f t="shared" si="14"/>
        <v>1</v>
      </c>
    </row>
    <row r="43" spans="1:19" s="61" customFormat="1" ht="20.100000000000001" customHeight="1" x14ac:dyDescent="0.25">
      <c r="A43" s="62">
        <v>42</v>
      </c>
      <c r="B43" s="76" t="s">
        <v>29</v>
      </c>
      <c r="C43" s="64"/>
      <c r="D43" s="96"/>
      <c r="E43" s="97"/>
      <c r="F43" s="67"/>
      <c r="G43" s="68">
        <f t="shared" si="9"/>
        <v>0</v>
      </c>
      <c r="H43" s="69" t="b">
        <f t="shared" si="11"/>
        <v>0</v>
      </c>
      <c r="I43" s="55">
        <f t="shared" si="5"/>
        <v>0</v>
      </c>
      <c r="J43" s="70"/>
      <c r="K43" s="53">
        <f t="shared" si="6"/>
        <v>0</v>
      </c>
      <c r="L43" s="69" t="b">
        <f t="shared" si="12"/>
        <v>0</v>
      </c>
      <c r="M43" s="57">
        <f t="shared" si="7"/>
        <v>0</v>
      </c>
      <c r="N43" s="70"/>
      <c r="O43" s="68">
        <f t="shared" si="10"/>
        <v>0</v>
      </c>
      <c r="P43" s="68" t="b">
        <f t="shared" si="13"/>
        <v>0</v>
      </c>
      <c r="Q43" s="57">
        <f t="shared" si="8"/>
        <v>0</v>
      </c>
      <c r="R43" s="72">
        <f t="shared" si="3"/>
        <v>0</v>
      </c>
      <c r="S43" s="73">
        <f t="shared" si="14"/>
        <v>1</v>
      </c>
    </row>
    <row r="44" spans="1:19" s="61" customFormat="1" ht="20.100000000000001" customHeight="1" x14ac:dyDescent="0.25">
      <c r="A44" s="62">
        <v>43</v>
      </c>
      <c r="B44" s="78" t="s">
        <v>29</v>
      </c>
      <c r="C44" s="79"/>
      <c r="D44" s="80"/>
      <c r="E44" s="99"/>
      <c r="F44" s="67"/>
      <c r="G44" s="68">
        <f t="shared" si="9"/>
        <v>0</v>
      </c>
      <c r="H44" s="69" t="b">
        <f t="shared" si="11"/>
        <v>0</v>
      </c>
      <c r="I44" s="55">
        <f t="shared" si="5"/>
        <v>0</v>
      </c>
      <c r="J44" s="70"/>
      <c r="K44" s="53">
        <f t="shared" si="6"/>
        <v>0</v>
      </c>
      <c r="L44" s="69" t="b">
        <f t="shared" si="12"/>
        <v>0</v>
      </c>
      <c r="M44" s="57">
        <f t="shared" si="7"/>
        <v>0</v>
      </c>
      <c r="N44" s="70"/>
      <c r="O44" s="68">
        <f t="shared" si="10"/>
        <v>0</v>
      </c>
      <c r="P44" s="68" t="b">
        <f t="shared" si="13"/>
        <v>0</v>
      </c>
      <c r="Q44" s="57">
        <f t="shared" si="8"/>
        <v>0</v>
      </c>
      <c r="R44" s="72">
        <f t="shared" si="3"/>
        <v>0</v>
      </c>
      <c r="S44" s="73">
        <f t="shared" si="14"/>
        <v>1</v>
      </c>
    </row>
    <row r="45" spans="1:19" s="61" customFormat="1" ht="20.100000000000001" customHeight="1" x14ac:dyDescent="0.25">
      <c r="A45" s="62">
        <v>44</v>
      </c>
      <c r="B45" s="78" t="s">
        <v>29</v>
      </c>
      <c r="C45" s="79"/>
      <c r="D45" s="80"/>
      <c r="E45" s="93"/>
      <c r="F45" s="67"/>
      <c r="G45" s="68">
        <f t="shared" si="9"/>
        <v>0</v>
      </c>
      <c r="H45" s="69" t="b">
        <f t="shared" si="11"/>
        <v>0</v>
      </c>
      <c r="I45" s="55">
        <f t="shared" si="5"/>
        <v>0</v>
      </c>
      <c r="J45" s="70"/>
      <c r="K45" s="53">
        <f t="shared" si="6"/>
        <v>0</v>
      </c>
      <c r="L45" s="69" t="b">
        <f t="shared" si="12"/>
        <v>0</v>
      </c>
      <c r="M45" s="57">
        <f t="shared" si="7"/>
        <v>0</v>
      </c>
      <c r="N45" s="70"/>
      <c r="O45" s="68">
        <f t="shared" si="10"/>
        <v>0</v>
      </c>
      <c r="P45" s="68" t="b">
        <f t="shared" si="13"/>
        <v>0</v>
      </c>
      <c r="Q45" s="57">
        <f t="shared" si="8"/>
        <v>0</v>
      </c>
      <c r="R45" s="72">
        <f t="shared" si="3"/>
        <v>0</v>
      </c>
      <c r="S45" s="73">
        <f t="shared" si="14"/>
        <v>1</v>
      </c>
    </row>
    <row r="46" spans="1:19" s="61" customFormat="1" ht="20.100000000000001" customHeight="1" x14ac:dyDescent="0.25">
      <c r="A46" s="62">
        <v>45</v>
      </c>
      <c r="B46" s="78" t="s">
        <v>29</v>
      </c>
      <c r="C46" s="79"/>
      <c r="D46" s="80"/>
      <c r="E46" s="93"/>
      <c r="F46" s="67"/>
      <c r="G46" s="68">
        <f t="shared" si="9"/>
        <v>0</v>
      </c>
      <c r="H46" s="69" t="b">
        <f t="shared" si="11"/>
        <v>0</v>
      </c>
      <c r="I46" s="55">
        <f t="shared" si="5"/>
        <v>0</v>
      </c>
      <c r="J46" s="70"/>
      <c r="K46" s="53">
        <f t="shared" si="6"/>
        <v>0</v>
      </c>
      <c r="L46" s="69" t="b">
        <f t="shared" si="12"/>
        <v>0</v>
      </c>
      <c r="M46" s="57">
        <f t="shared" si="7"/>
        <v>0</v>
      </c>
      <c r="N46" s="70"/>
      <c r="O46" s="68">
        <f t="shared" si="10"/>
        <v>0</v>
      </c>
      <c r="P46" s="68" t="b">
        <f t="shared" si="13"/>
        <v>0</v>
      </c>
      <c r="Q46" s="57">
        <f t="shared" si="8"/>
        <v>0</v>
      </c>
      <c r="R46" s="72">
        <f t="shared" si="3"/>
        <v>0</v>
      </c>
      <c r="S46" s="73">
        <f t="shared" si="14"/>
        <v>1</v>
      </c>
    </row>
    <row r="47" spans="1:19" s="61" customFormat="1" ht="20.100000000000001" customHeight="1" x14ac:dyDescent="0.25">
      <c r="A47" s="62">
        <v>46</v>
      </c>
      <c r="B47" s="78" t="s">
        <v>29</v>
      </c>
      <c r="C47" s="79"/>
      <c r="D47" s="80"/>
      <c r="E47" s="93"/>
      <c r="F47" s="67"/>
      <c r="G47" s="68">
        <f t="shared" si="9"/>
        <v>0</v>
      </c>
      <c r="H47" s="69" t="b">
        <f t="shared" si="11"/>
        <v>0</v>
      </c>
      <c r="I47" s="55">
        <f t="shared" si="5"/>
        <v>0</v>
      </c>
      <c r="J47" s="70"/>
      <c r="K47" s="53">
        <f t="shared" si="6"/>
        <v>0</v>
      </c>
      <c r="L47" s="69" t="b">
        <f t="shared" si="12"/>
        <v>0</v>
      </c>
      <c r="M47" s="57">
        <f t="shared" si="7"/>
        <v>0</v>
      </c>
      <c r="N47" s="70"/>
      <c r="O47" s="68">
        <f t="shared" si="10"/>
        <v>0</v>
      </c>
      <c r="P47" s="68" t="b">
        <f t="shared" si="13"/>
        <v>0</v>
      </c>
      <c r="Q47" s="57">
        <f t="shared" si="8"/>
        <v>0</v>
      </c>
      <c r="R47" s="72">
        <f t="shared" si="3"/>
        <v>0</v>
      </c>
      <c r="S47" s="73">
        <f t="shared" si="14"/>
        <v>1</v>
      </c>
    </row>
    <row r="48" spans="1:19" s="61" customFormat="1" ht="20.100000000000001" customHeight="1" x14ac:dyDescent="0.25">
      <c r="A48" s="62">
        <v>47</v>
      </c>
      <c r="B48" s="78" t="s">
        <v>29</v>
      </c>
      <c r="C48" s="79"/>
      <c r="D48" s="80"/>
      <c r="E48" s="93"/>
      <c r="F48" s="67"/>
      <c r="G48" s="68">
        <f t="shared" si="9"/>
        <v>0</v>
      </c>
      <c r="H48" s="69" t="b">
        <f t="shared" si="11"/>
        <v>0</v>
      </c>
      <c r="I48" s="55">
        <f t="shared" si="5"/>
        <v>0</v>
      </c>
      <c r="J48" s="70"/>
      <c r="K48" s="53">
        <f t="shared" si="6"/>
        <v>0</v>
      </c>
      <c r="L48" s="69" t="b">
        <f t="shared" si="12"/>
        <v>0</v>
      </c>
      <c r="M48" s="57">
        <f t="shared" si="7"/>
        <v>0</v>
      </c>
      <c r="N48" s="70"/>
      <c r="O48" s="68">
        <f t="shared" si="10"/>
        <v>0</v>
      </c>
      <c r="P48" s="68" t="b">
        <f t="shared" si="13"/>
        <v>0</v>
      </c>
      <c r="Q48" s="57">
        <f t="shared" si="8"/>
        <v>0</v>
      </c>
      <c r="R48" s="72">
        <f t="shared" si="3"/>
        <v>0</v>
      </c>
      <c r="S48" s="73">
        <f t="shared" si="14"/>
        <v>1</v>
      </c>
    </row>
    <row r="49" spans="1:19" s="61" customFormat="1" ht="20.100000000000001" customHeight="1" x14ac:dyDescent="0.25">
      <c r="A49" s="62">
        <v>48</v>
      </c>
      <c r="B49" s="78" t="s">
        <v>29</v>
      </c>
      <c r="C49" s="79"/>
      <c r="D49" s="80"/>
      <c r="E49" s="93"/>
      <c r="F49" s="67"/>
      <c r="G49" s="68">
        <f t="shared" si="9"/>
        <v>0</v>
      </c>
      <c r="H49" s="69" t="b">
        <f t="shared" si="11"/>
        <v>0</v>
      </c>
      <c r="I49" s="55">
        <f t="shared" si="5"/>
        <v>0</v>
      </c>
      <c r="J49" s="70"/>
      <c r="K49" s="53">
        <f t="shared" si="6"/>
        <v>0</v>
      </c>
      <c r="L49" s="69" t="b">
        <f t="shared" si="12"/>
        <v>0</v>
      </c>
      <c r="M49" s="57">
        <f t="shared" si="7"/>
        <v>0</v>
      </c>
      <c r="N49" s="70"/>
      <c r="O49" s="68">
        <f t="shared" si="10"/>
        <v>0</v>
      </c>
      <c r="P49" s="68" t="b">
        <f t="shared" si="13"/>
        <v>0</v>
      </c>
      <c r="Q49" s="57">
        <f t="shared" si="8"/>
        <v>0</v>
      </c>
      <c r="R49" s="72">
        <f t="shared" si="3"/>
        <v>0</v>
      </c>
      <c r="S49" s="73">
        <f t="shared" si="14"/>
        <v>1</v>
      </c>
    </row>
    <row r="50" spans="1:19" s="61" customFormat="1" ht="20.100000000000001" customHeight="1" x14ac:dyDescent="0.25">
      <c r="A50" s="62">
        <v>49</v>
      </c>
      <c r="B50" s="78" t="s">
        <v>30</v>
      </c>
      <c r="C50" s="79"/>
      <c r="D50" s="80"/>
      <c r="E50" s="93"/>
      <c r="F50" s="67"/>
      <c r="G50" s="68">
        <f t="shared" si="9"/>
        <v>0</v>
      </c>
      <c r="H50" s="69" t="b">
        <f t="shared" si="11"/>
        <v>0</v>
      </c>
      <c r="I50" s="55">
        <f t="shared" si="5"/>
        <v>0</v>
      </c>
      <c r="J50" s="70"/>
      <c r="K50" s="53">
        <f t="shared" si="6"/>
        <v>0</v>
      </c>
      <c r="L50" s="69" t="b">
        <f t="shared" si="12"/>
        <v>0</v>
      </c>
      <c r="M50" s="57">
        <f t="shared" si="7"/>
        <v>0</v>
      </c>
      <c r="N50" s="70"/>
      <c r="O50" s="68">
        <f t="shared" si="10"/>
        <v>0</v>
      </c>
      <c r="P50" s="68" t="b">
        <f t="shared" si="13"/>
        <v>0</v>
      </c>
      <c r="Q50" s="57">
        <f t="shared" si="8"/>
        <v>0</v>
      </c>
      <c r="R50" s="72">
        <f t="shared" si="3"/>
        <v>0</v>
      </c>
      <c r="S50" s="73">
        <f t="shared" si="14"/>
        <v>1</v>
      </c>
    </row>
    <row r="51" spans="1:19" s="61" customFormat="1" ht="20.100000000000001" customHeight="1" x14ac:dyDescent="0.25">
      <c r="A51" s="62">
        <v>50</v>
      </c>
      <c r="B51" s="78" t="s">
        <v>30</v>
      </c>
      <c r="C51" s="79"/>
      <c r="D51" s="80"/>
      <c r="E51" s="93"/>
      <c r="F51" s="67"/>
      <c r="G51" s="68">
        <f t="shared" si="9"/>
        <v>0</v>
      </c>
      <c r="H51" s="69" t="b">
        <f t="shared" si="11"/>
        <v>0</v>
      </c>
      <c r="I51" s="55">
        <f t="shared" si="5"/>
        <v>0</v>
      </c>
      <c r="J51" s="70"/>
      <c r="K51" s="53">
        <f t="shared" si="6"/>
        <v>0</v>
      </c>
      <c r="L51" s="69" t="b">
        <f t="shared" si="12"/>
        <v>0</v>
      </c>
      <c r="M51" s="57">
        <f t="shared" si="7"/>
        <v>0</v>
      </c>
      <c r="N51" s="70"/>
      <c r="O51" s="68">
        <f t="shared" si="10"/>
        <v>0</v>
      </c>
      <c r="P51" s="68" t="b">
        <f t="shared" si="13"/>
        <v>0</v>
      </c>
      <c r="Q51" s="57">
        <f t="shared" si="8"/>
        <v>0</v>
      </c>
      <c r="R51" s="72">
        <f t="shared" si="3"/>
        <v>0</v>
      </c>
      <c r="S51" s="73">
        <f t="shared" si="14"/>
        <v>1</v>
      </c>
    </row>
  </sheetData>
  <sheetProtection algorithmName="SHA-512" hashValue="gMcZsQu3vKCu6cQ4y0WWCQXY4gihZblXSYMHnzzuDp8RBGAyffaix2FeLKDlc7k8CgMWGwdDybjgEjKwnblJXA==" saltValue="DXp5kbB7asiGG1/Hem4QKA==" spinCount="100000" sheet="1" objects="1" scenarios="1"/>
  <conditionalFormatting sqref="H2:H51 L2:L51 P2:P51">
    <cfRule type="cellIs" dxfId="11" priority="1" operator="lessThan">
      <formula>7</formula>
    </cfRule>
    <cfRule type="cellIs" dxfId="10" priority="2" operator="lessThan">
      <formula>4</formula>
    </cfRule>
  </conditionalFormatting>
  <conditionalFormatting sqref="S2:S51">
    <cfRule type="cellIs" dxfId="9" priority="8" operator="lessThan">
      <formula>4</formula>
    </cfRule>
  </conditionalFormatting>
  <printOptions horizontalCentered="1"/>
  <pageMargins left="0.31496062992125984" right="0.31496062992125984" top="0.78740157480314965" bottom="0.39370078740157483" header="0.31496062992125984" footer="0.31496062992125984"/>
  <pageSetup paperSize="9" orientation="landscape" horizontalDpi="4294967293" verticalDpi="0" r:id="rId1"/>
  <headerFooter>
    <oddHeader>&amp;C&amp;10&amp;A&amp;RSAFE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1"/>
  <sheetViews>
    <sheetView showGridLines="0" zoomScale="130" zoomScaleNormal="130" workbookViewId="0">
      <pane ySplit="1" topLeftCell="A2" activePane="bottomLeft" state="frozen"/>
      <selection pane="bottomLeft" activeCell="C8" sqref="C8"/>
    </sheetView>
  </sheetViews>
  <sheetFormatPr baseColWidth="10" defaultRowHeight="15" x14ac:dyDescent="0.25"/>
  <cols>
    <col min="1" max="1" width="5" style="8" customWidth="1"/>
    <col min="2" max="2" width="4.7109375" style="11" customWidth="1"/>
    <col min="3" max="3" width="20.7109375" style="12" customWidth="1"/>
    <col min="4" max="4" width="15.7109375" style="13" customWidth="1"/>
    <col min="5" max="5" width="12.42578125" style="44" customWidth="1"/>
    <col min="6" max="6" width="5.7109375" style="14" customWidth="1"/>
    <col min="7" max="7" width="6.7109375" style="6" customWidth="1"/>
    <col min="8" max="9" width="4.7109375" style="6" customWidth="1"/>
    <col min="10" max="10" width="5.7109375" style="14" customWidth="1"/>
    <col min="11" max="11" width="6.7109375" style="6" customWidth="1"/>
    <col min="12" max="13" width="4.7109375" style="6" customWidth="1"/>
    <col min="14" max="14" width="5.7109375" style="14" customWidth="1"/>
    <col min="15" max="15" width="6.7109375" style="6" customWidth="1"/>
    <col min="16" max="17" width="4.7109375" style="6" customWidth="1"/>
    <col min="18" max="18" width="6.7109375" style="6" customWidth="1"/>
    <col min="19" max="19" width="5.140625" style="11" customWidth="1"/>
    <col min="20" max="16384" width="11.42578125" style="8"/>
  </cols>
  <sheetData>
    <row r="1" spans="1:20" s="6" customFormat="1" ht="33" customHeight="1" thickBot="1" x14ac:dyDescent="0.3">
      <c r="A1" s="1" t="s">
        <v>1</v>
      </c>
      <c r="B1" s="2" t="s">
        <v>2</v>
      </c>
      <c r="C1" s="3" t="s">
        <v>0</v>
      </c>
      <c r="D1" s="4" t="s">
        <v>3</v>
      </c>
      <c r="E1" s="45" t="s">
        <v>28</v>
      </c>
      <c r="F1" s="15" t="s">
        <v>8</v>
      </c>
      <c r="G1" s="28" t="s">
        <v>5</v>
      </c>
      <c r="H1" s="16" t="s">
        <v>12</v>
      </c>
      <c r="I1" s="27" t="s">
        <v>9</v>
      </c>
      <c r="J1" s="15" t="s">
        <v>13</v>
      </c>
      <c r="K1" s="28" t="s">
        <v>5</v>
      </c>
      <c r="L1" s="16" t="s">
        <v>11</v>
      </c>
      <c r="M1" s="27" t="s">
        <v>9</v>
      </c>
      <c r="N1" s="15" t="s">
        <v>20</v>
      </c>
      <c r="O1" s="28" t="s">
        <v>5</v>
      </c>
      <c r="P1" s="16" t="s">
        <v>12</v>
      </c>
      <c r="Q1" s="27" t="s">
        <v>9</v>
      </c>
      <c r="R1" s="17" t="s">
        <v>6</v>
      </c>
      <c r="S1" s="18" t="s">
        <v>4</v>
      </c>
      <c r="T1" s="5"/>
    </row>
    <row r="2" spans="1:20" s="61" customFormat="1" ht="20.100000000000001" customHeight="1" x14ac:dyDescent="0.25">
      <c r="A2" s="47">
        <v>1</v>
      </c>
      <c r="B2" s="48"/>
      <c r="C2" s="49"/>
      <c r="D2" s="89"/>
      <c r="E2" s="90"/>
      <c r="F2" s="52"/>
      <c r="G2" s="53">
        <f>IF(F2=0,0,(ROUNDDOWN(((SQRT(F2)-1.0935)/0.00208),0)))</f>
        <v>0</v>
      </c>
      <c r="H2" s="54" t="b">
        <f t="shared" ref="H2:H33" si="0">IF(G2&gt;0,RANK(G2,$G$2:$G$51,0))</f>
        <v>0</v>
      </c>
      <c r="I2" s="55">
        <f>IF(F2=(0),0,IF(F2&gt;=(3.7),1,IF(F2&gt;=(3.45),2,IF(F2&gt;=(3.11),3,IF(F2&gt;=(2.8),4,IF(F2&gt;=(2.4),5,IF(F2&lt;(2.4),6,)))))))</f>
        <v>0</v>
      </c>
      <c r="J2" s="56"/>
      <c r="K2" s="53">
        <f>IF(J2=0,0,(ROUNDDOWN((PRODUCT(75/(J2+0.24)-3.998)/0.0066),0)))</f>
        <v>0</v>
      </c>
      <c r="L2" s="53" t="b">
        <f t="shared" ref="L2:L33" si="1">IF(K2&gt;0,RANK(K2,$K$2:$K$51,0))</f>
        <v>0</v>
      </c>
      <c r="M2" s="57">
        <f>IF(J2=(0),0,IF(J2&lt;=(11.9),1,IF(J2&lt;=(12.4),2,IF(J2&lt;=(13.6),3,IF(J2&lt;=(14.2),4,IF(J2&lt;=(15.1),5,IF(J2&gt;=(15.1),6,)))))))</f>
        <v>0</v>
      </c>
      <c r="N2" s="56"/>
      <c r="O2" s="53">
        <f>IF(N2=0,0,(ROUNDDOWN(((SQRT(N2)-1.279)/0.00398),0)))</f>
        <v>0</v>
      </c>
      <c r="P2" s="53" t="b">
        <f t="shared" ref="P2:P33" si="2">IF(O2&gt;0,RANK(O2,$O$2:$O$51,0))</f>
        <v>0</v>
      </c>
      <c r="Q2" s="58">
        <f>IF(N2=(0),0,IF(N2&gt;=(6.94),1,IF(N2&gt;=(6.3),2,IF(N2&gt;=(5.56),3,IF(N2&gt;=(4.8),4,IF(N2&gt;=(3.9),5,IF(N2&lt;(3.9),6,)))))))</f>
        <v>0</v>
      </c>
      <c r="R2" s="59">
        <f t="shared" ref="R2:R51" si="3">K2+G2+O2</f>
        <v>0</v>
      </c>
      <c r="S2" s="60">
        <f t="shared" ref="S2:S33" si="4">RANK(R2,$R$2:$R$51)</f>
        <v>1</v>
      </c>
    </row>
    <row r="3" spans="1:20" s="61" customFormat="1" ht="20.100000000000001" customHeight="1" x14ac:dyDescent="0.25">
      <c r="A3" s="62">
        <v>2</v>
      </c>
      <c r="B3" s="63"/>
      <c r="C3" s="64"/>
      <c r="D3" s="84"/>
      <c r="E3" s="91"/>
      <c r="F3" s="67"/>
      <c r="G3" s="68">
        <f>IF(F3=0,0,(ROUNDDOWN(((SQRT(F3)-1.0935)/0.00208),0)))</f>
        <v>0</v>
      </c>
      <c r="H3" s="69" t="b">
        <f t="shared" si="0"/>
        <v>0</v>
      </c>
      <c r="I3" s="55">
        <f t="shared" ref="I3:I51" si="5">IF(F3=(0),0,IF(F3&gt;=(3.7),1,IF(F3&gt;=(3.45),2,IF(F3&gt;=(3.11),3,IF(F3&gt;=(2.8),4,IF(F3&gt;=(2.4),5,IF(F3&lt;(2.4),6,)))))))</f>
        <v>0</v>
      </c>
      <c r="J3" s="70"/>
      <c r="K3" s="53">
        <f t="shared" ref="K3:K39" si="6">IF(J3=0,0,(ROUNDDOWN((PRODUCT(75/(J3+0.24)-3.998)/0.0066),0)))</f>
        <v>0</v>
      </c>
      <c r="L3" s="68" t="b">
        <f t="shared" si="1"/>
        <v>0</v>
      </c>
      <c r="M3" s="57">
        <f t="shared" ref="M3:M51" si="7">IF(J3=(0),0,IF(J3&lt;=(11.9),1,IF(J3&lt;=(12.4),2,IF(J3&lt;=(13.6),3,IF(J3&lt;=(14.2),4,IF(J3&lt;=(15.1),5,IF(J3&gt;=(15.1),6,)))))))</f>
        <v>0</v>
      </c>
      <c r="N3" s="70"/>
      <c r="O3" s="53">
        <f>IF(N3=0,0,(ROUNDDOWN(((SQRT(N3)-1.279)/0.00398),0)))</f>
        <v>0</v>
      </c>
      <c r="P3" s="68" t="b">
        <f t="shared" si="2"/>
        <v>0</v>
      </c>
      <c r="Q3" s="71">
        <f t="shared" ref="Q3:Q51" si="8">IF(N3=(0),0,IF(N3&gt;=(6.94),1,IF(N3&gt;=(6.3),2,IF(N3&gt;=(5.56),3,IF(N3&gt;=(4.8),4,IF(N3&gt;=(3.9),5,IF(N3&lt;(3.9),6,)))))))</f>
        <v>0</v>
      </c>
      <c r="R3" s="72">
        <f t="shared" si="3"/>
        <v>0</v>
      </c>
      <c r="S3" s="73">
        <f t="shared" si="4"/>
        <v>1</v>
      </c>
    </row>
    <row r="4" spans="1:20" s="61" customFormat="1" ht="20.100000000000001" customHeight="1" x14ac:dyDescent="0.25">
      <c r="A4" s="62">
        <v>3</v>
      </c>
      <c r="B4" s="63"/>
      <c r="C4" s="64"/>
      <c r="D4" s="84"/>
      <c r="E4" s="91"/>
      <c r="F4" s="67"/>
      <c r="G4" s="68">
        <f t="shared" ref="G4:G51" si="9">IF(F4=0,0,(ROUNDDOWN(((SQRT(F4)-1.0935)/0.00208),0)))</f>
        <v>0</v>
      </c>
      <c r="H4" s="69" t="b">
        <f t="shared" si="0"/>
        <v>0</v>
      </c>
      <c r="I4" s="55">
        <f t="shared" si="5"/>
        <v>0</v>
      </c>
      <c r="J4" s="70"/>
      <c r="K4" s="53">
        <f t="shared" si="6"/>
        <v>0</v>
      </c>
      <c r="L4" s="68" t="b">
        <f t="shared" si="1"/>
        <v>0</v>
      </c>
      <c r="M4" s="57">
        <f t="shared" si="7"/>
        <v>0</v>
      </c>
      <c r="N4" s="70"/>
      <c r="O4" s="53">
        <f t="shared" ref="O4:O51" si="10">IF(N4=0,0,(ROUNDDOWN(((SQRT(N4)-1.279)/0.00398),0)))</f>
        <v>0</v>
      </c>
      <c r="P4" s="68" t="b">
        <f t="shared" si="2"/>
        <v>0</v>
      </c>
      <c r="Q4" s="71">
        <f t="shared" si="8"/>
        <v>0</v>
      </c>
      <c r="R4" s="72">
        <f t="shared" si="3"/>
        <v>0</v>
      </c>
      <c r="S4" s="73">
        <f t="shared" si="4"/>
        <v>1</v>
      </c>
    </row>
    <row r="5" spans="1:20" s="61" customFormat="1" ht="20.100000000000001" customHeight="1" x14ac:dyDescent="0.25">
      <c r="A5" s="62">
        <v>4</v>
      </c>
      <c r="B5" s="63"/>
      <c r="C5" s="64"/>
      <c r="D5" s="84"/>
      <c r="E5" s="91"/>
      <c r="F5" s="67"/>
      <c r="G5" s="68">
        <f t="shared" si="9"/>
        <v>0</v>
      </c>
      <c r="H5" s="69" t="b">
        <f t="shared" si="0"/>
        <v>0</v>
      </c>
      <c r="I5" s="55">
        <f t="shared" si="5"/>
        <v>0</v>
      </c>
      <c r="J5" s="70"/>
      <c r="K5" s="53">
        <f t="shared" si="6"/>
        <v>0</v>
      </c>
      <c r="L5" s="68" t="b">
        <f t="shared" si="1"/>
        <v>0</v>
      </c>
      <c r="M5" s="57">
        <f t="shared" si="7"/>
        <v>0</v>
      </c>
      <c r="N5" s="70"/>
      <c r="O5" s="53">
        <f t="shared" si="10"/>
        <v>0</v>
      </c>
      <c r="P5" s="68" t="b">
        <f t="shared" si="2"/>
        <v>0</v>
      </c>
      <c r="Q5" s="71">
        <f t="shared" si="8"/>
        <v>0</v>
      </c>
      <c r="R5" s="72">
        <f t="shared" si="3"/>
        <v>0</v>
      </c>
      <c r="S5" s="73">
        <f t="shared" si="4"/>
        <v>1</v>
      </c>
    </row>
    <row r="6" spans="1:20" s="61" customFormat="1" ht="20.100000000000001" customHeight="1" x14ac:dyDescent="0.25">
      <c r="A6" s="62">
        <v>5</v>
      </c>
      <c r="B6" s="63"/>
      <c r="C6" s="64"/>
      <c r="D6" s="84"/>
      <c r="E6" s="91"/>
      <c r="F6" s="67"/>
      <c r="G6" s="68">
        <f t="shared" si="9"/>
        <v>0</v>
      </c>
      <c r="H6" s="69" t="b">
        <f t="shared" si="0"/>
        <v>0</v>
      </c>
      <c r="I6" s="55">
        <f t="shared" si="5"/>
        <v>0</v>
      </c>
      <c r="J6" s="70"/>
      <c r="K6" s="53">
        <f t="shared" si="6"/>
        <v>0</v>
      </c>
      <c r="L6" s="68" t="b">
        <f t="shared" si="1"/>
        <v>0</v>
      </c>
      <c r="M6" s="57">
        <f t="shared" si="7"/>
        <v>0</v>
      </c>
      <c r="N6" s="70"/>
      <c r="O6" s="53">
        <f t="shared" si="10"/>
        <v>0</v>
      </c>
      <c r="P6" s="68" t="b">
        <f t="shared" si="2"/>
        <v>0</v>
      </c>
      <c r="Q6" s="71">
        <f t="shared" si="8"/>
        <v>0</v>
      </c>
      <c r="R6" s="72">
        <f t="shared" si="3"/>
        <v>0</v>
      </c>
      <c r="S6" s="73">
        <f t="shared" si="4"/>
        <v>1</v>
      </c>
    </row>
    <row r="7" spans="1:20" s="61" customFormat="1" ht="20.100000000000001" customHeight="1" x14ac:dyDescent="0.25">
      <c r="A7" s="62">
        <v>6</v>
      </c>
      <c r="B7" s="63"/>
      <c r="C7" s="64"/>
      <c r="D7" s="84"/>
      <c r="E7" s="91"/>
      <c r="F7" s="67"/>
      <c r="G7" s="68">
        <f>IF(F7=0,0,(ROUNDDOWN(((SQRT(F7)-1.0935)/0.00208),0)))</f>
        <v>0</v>
      </c>
      <c r="H7" s="69" t="b">
        <f t="shared" si="0"/>
        <v>0</v>
      </c>
      <c r="I7" s="55">
        <f t="shared" si="5"/>
        <v>0</v>
      </c>
      <c r="J7" s="70"/>
      <c r="K7" s="53">
        <f t="shared" si="6"/>
        <v>0</v>
      </c>
      <c r="L7" s="68" t="b">
        <f t="shared" si="1"/>
        <v>0</v>
      </c>
      <c r="M7" s="57">
        <f t="shared" si="7"/>
        <v>0</v>
      </c>
      <c r="N7" s="70"/>
      <c r="O7" s="53">
        <f t="shared" si="10"/>
        <v>0</v>
      </c>
      <c r="P7" s="68" t="b">
        <f t="shared" si="2"/>
        <v>0</v>
      </c>
      <c r="Q7" s="71">
        <f t="shared" si="8"/>
        <v>0</v>
      </c>
      <c r="R7" s="72">
        <f t="shared" si="3"/>
        <v>0</v>
      </c>
      <c r="S7" s="73">
        <f t="shared" si="4"/>
        <v>1</v>
      </c>
    </row>
    <row r="8" spans="1:20" s="61" customFormat="1" ht="20.100000000000001" customHeight="1" x14ac:dyDescent="0.25">
      <c r="A8" s="62">
        <v>7</v>
      </c>
      <c r="B8" s="63"/>
      <c r="C8" s="64"/>
      <c r="D8" s="84"/>
      <c r="E8" s="91"/>
      <c r="F8" s="67"/>
      <c r="G8" s="68">
        <f t="shared" si="9"/>
        <v>0</v>
      </c>
      <c r="H8" s="69" t="b">
        <f t="shared" si="0"/>
        <v>0</v>
      </c>
      <c r="I8" s="55">
        <f t="shared" si="5"/>
        <v>0</v>
      </c>
      <c r="J8" s="70"/>
      <c r="K8" s="53">
        <f t="shared" si="6"/>
        <v>0</v>
      </c>
      <c r="L8" s="68" t="b">
        <f t="shared" si="1"/>
        <v>0</v>
      </c>
      <c r="M8" s="57">
        <f t="shared" si="7"/>
        <v>0</v>
      </c>
      <c r="N8" s="70"/>
      <c r="O8" s="53">
        <f t="shared" si="10"/>
        <v>0</v>
      </c>
      <c r="P8" s="68" t="b">
        <f t="shared" si="2"/>
        <v>0</v>
      </c>
      <c r="Q8" s="71">
        <f t="shared" si="8"/>
        <v>0</v>
      </c>
      <c r="R8" s="72">
        <f t="shared" si="3"/>
        <v>0</v>
      </c>
      <c r="S8" s="73">
        <f t="shared" si="4"/>
        <v>1</v>
      </c>
    </row>
    <row r="9" spans="1:20" s="61" customFormat="1" ht="20.100000000000001" customHeight="1" x14ac:dyDescent="0.25">
      <c r="A9" s="62">
        <v>8</v>
      </c>
      <c r="B9" s="63"/>
      <c r="C9" s="64"/>
      <c r="D9" s="84"/>
      <c r="E9" s="91"/>
      <c r="F9" s="67"/>
      <c r="G9" s="68">
        <f t="shared" si="9"/>
        <v>0</v>
      </c>
      <c r="H9" s="69" t="b">
        <f t="shared" si="0"/>
        <v>0</v>
      </c>
      <c r="I9" s="55">
        <f t="shared" si="5"/>
        <v>0</v>
      </c>
      <c r="J9" s="70"/>
      <c r="K9" s="53">
        <f t="shared" si="6"/>
        <v>0</v>
      </c>
      <c r="L9" s="68" t="b">
        <f t="shared" si="1"/>
        <v>0</v>
      </c>
      <c r="M9" s="57">
        <f t="shared" si="7"/>
        <v>0</v>
      </c>
      <c r="N9" s="70"/>
      <c r="O9" s="53">
        <f t="shared" si="10"/>
        <v>0</v>
      </c>
      <c r="P9" s="68" t="b">
        <f t="shared" si="2"/>
        <v>0</v>
      </c>
      <c r="Q9" s="71">
        <f t="shared" si="8"/>
        <v>0</v>
      </c>
      <c r="R9" s="72">
        <f t="shared" si="3"/>
        <v>0</v>
      </c>
      <c r="S9" s="73">
        <f t="shared" si="4"/>
        <v>1</v>
      </c>
    </row>
    <row r="10" spans="1:20" s="61" customFormat="1" ht="20.100000000000001" customHeight="1" x14ac:dyDescent="0.25">
      <c r="A10" s="62">
        <v>9</v>
      </c>
      <c r="B10" s="63"/>
      <c r="C10" s="64"/>
      <c r="D10" s="84"/>
      <c r="E10" s="91"/>
      <c r="F10" s="67"/>
      <c r="G10" s="68">
        <f t="shared" si="9"/>
        <v>0</v>
      </c>
      <c r="H10" s="69" t="b">
        <f t="shared" si="0"/>
        <v>0</v>
      </c>
      <c r="I10" s="55">
        <f t="shared" si="5"/>
        <v>0</v>
      </c>
      <c r="J10" s="70"/>
      <c r="K10" s="53">
        <f t="shared" si="6"/>
        <v>0</v>
      </c>
      <c r="L10" s="69" t="b">
        <f t="shared" si="1"/>
        <v>0</v>
      </c>
      <c r="M10" s="57">
        <f t="shared" si="7"/>
        <v>0</v>
      </c>
      <c r="N10" s="70"/>
      <c r="O10" s="53">
        <f t="shared" si="10"/>
        <v>0</v>
      </c>
      <c r="P10" s="68" t="b">
        <f t="shared" si="2"/>
        <v>0</v>
      </c>
      <c r="Q10" s="71">
        <f t="shared" si="8"/>
        <v>0</v>
      </c>
      <c r="R10" s="72">
        <f t="shared" si="3"/>
        <v>0</v>
      </c>
      <c r="S10" s="73">
        <f t="shared" si="4"/>
        <v>1</v>
      </c>
    </row>
    <row r="11" spans="1:20" s="61" customFormat="1" ht="20.100000000000001" customHeight="1" x14ac:dyDescent="0.25">
      <c r="A11" s="62">
        <v>10</v>
      </c>
      <c r="B11" s="63"/>
      <c r="C11" s="64"/>
      <c r="D11" s="84"/>
      <c r="E11" s="91"/>
      <c r="F11" s="67"/>
      <c r="G11" s="68">
        <f t="shared" si="9"/>
        <v>0</v>
      </c>
      <c r="H11" s="69" t="b">
        <f t="shared" si="0"/>
        <v>0</v>
      </c>
      <c r="I11" s="55">
        <f t="shared" si="5"/>
        <v>0</v>
      </c>
      <c r="J11" s="70"/>
      <c r="K11" s="53">
        <f t="shared" si="6"/>
        <v>0</v>
      </c>
      <c r="L11" s="69" t="b">
        <f t="shared" si="1"/>
        <v>0</v>
      </c>
      <c r="M11" s="57">
        <f t="shared" si="7"/>
        <v>0</v>
      </c>
      <c r="N11" s="70"/>
      <c r="O11" s="53">
        <f t="shared" si="10"/>
        <v>0</v>
      </c>
      <c r="P11" s="68" t="b">
        <f t="shared" si="2"/>
        <v>0</v>
      </c>
      <c r="Q11" s="71">
        <f t="shared" si="8"/>
        <v>0</v>
      </c>
      <c r="R11" s="72">
        <f t="shared" si="3"/>
        <v>0</v>
      </c>
      <c r="S11" s="73">
        <f t="shared" si="4"/>
        <v>1</v>
      </c>
    </row>
    <row r="12" spans="1:20" s="61" customFormat="1" ht="20.100000000000001" customHeight="1" x14ac:dyDescent="0.25">
      <c r="A12" s="62">
        <v>11</v>
      </c>
      <c r="B12" s="63"/>
      <c r="C12" s="64"/>
      <c r="D12" s="84"/>
      <c r="E12" s="91"/>
      <c r="F12" s="67"/>
      <c r="G12" s="68">
        <f t="shared" si="9"/>
        <v>0</v>
      </c>
      <c r="H12" s="69" t="b">
        <f t="shared" si="0"/>
        <v>0</v>
      </c>
      <c r="I12" s="55">
        <f t="shared" si="5"/>
        <v>0</v>
      </c>
      <c r="J12" s="70"/>
      <c r="K12" s="53">
        <f t="shared" si="6"/>
        <v>0</v>
      </c>
      <c r="L12" s="69" t="b">
        <f t="shared" si="1"/>
        <v>0</v>
      </c>
      <c r="M12" s="57">
        <f t="shared" si="7"/>
        <v>0</v>
      </c>
      <c r="N12" s="70"/>
      <c r="O12" s="53">
        <f t="shared" si="10"/>
        <v>0</v>
      </c>
      <c r="P12" s="68" t="b">
        <f t="shared" si="2"/>
        <v>0</v>
      </c>
      <c r="Q12" s="71">
        <f t="shared" si="8"/>
        <v>0</v>
      </c>
      <c r="R12" s="72">
        <f t="shared" si="3"/>
        <v>0</v>
      </c>
      <c r="S12" s="73">
        <f t="shared" si="4"/>
        <v>1</v>
      </c>
    </row>
    <row r="13" spans="1:20" s="61" customFormat="1" ht="20.100000000000001" customHeight="1" x14ac:dyDescent="0.25">
      <c r="A13" s="62">
        <v>12</v>
      </c>
      <c r="B13" s="63"/>
      <c r="C13" s="64"/>
      <c r="D13" s="84"/>
      <c r="E13" s="91"/>
      <c r="F13" s="67"/>
      <c r="G13" s="68">
        <f t="shared" si="9"/>
        <v>0</v>
      </c>
      <c r="H13" s="69" t="b">
        <f t="shared" si="0"/>
        <v>0</v>
      </c>
      <c r="I13" s="55">
        <f t="shared" si="5"/>
        <v>0</v>
      </c>
      <c r="J13" s="70"/>
      <c r="K13" s="53">
        <f t="shared" si="6"/>
        <v>0</v>
      </c>
      <c r="L13" s="69" t="b">
        <f t="shared" si="1"/>
        <v>0</v>
      </c>
      <c r="M13" s="57">
        <f t="shared" si="7"/>
        <v>0</v>
      </c>
      <c r="N13" s="70"/>
      <c r="O13" s="53">
        <f t="shared" si="10"/>
        <v>0</v>
      </c>
      <c r="P13" s="68" t="b">
        <f t="shared" si="2"/>
        <v>0</v>
      </c>
      <c r="Q13" s="71">
        <f t="shared" si="8"/>
        <v>0</v>
      </c>
      <c r="R13" s="72">
        <f t="shared" si="3"/>
        <v>0</v>
      </c>
      <c r="S13" s="73">
        <f t="shared" si="4"/>
        <v>1</v>
      </c>
    </row>
    <row r="14" spans="1:20" s="61" customFormat="1" ht="20.100000000000001" customHeight="1" x14ac:dyDescent="0.25">
      <c r="A14" s="62">
        <v>13</v>
      </c>
      <c r="B14" s="63"/>
      <c r="C14" s="64"/>
      <c r="D14" s="84"/>
      <c r="E14" s="91"/>
      <c r="F14" s="67"/>
      <c r="G14" s="68">
        <f t="shared" si="9"/>
        <v>0</v>
      </c>
      <c r="H14" s="69" t="b">
        <f t="shared" si="0"/>
        <v>0</v>
      </c>
      <c r="I14" s="55">
        <f t="shared" si="5"/>
        <v>0</v>
      </c>
      <c r="J14" s="70"/>
      <c r="K14" s="53">
        <f t="shared" si="6"/>
        <v>0</v>
      </c>
      <c r="L14" s="69" t="b">
        <f t="shared" si="1"/>
        <v>0</v>
      </c>
      <c r="M14" s="57">
        <f t="shared" si="7"/>
        <v>0</v>
      </c>
      <c r="N14" s="70"/>
      <c r="O14" s="53">
        <f t="shared" si="10"/>
        <v>0</v>
      </c>
      <c r="P14" s="68" t="b">
        <f t="shared" si="2"/>
        <v>0</v>
      </c>
      <c r="Q14" s="71">
        <f t="shared" si="8"/>
        <v>0</v>
      </c>
      <c r="R14" s="72">
        <f t="shared" si="3"/>
        <v>0</v>
      </c>
      <c r="S14" s="73">
        <f t="shared" si="4"/>
        <v>1</v>
      </c>
    </row>
    <row r="15" spans="1:20" s="61" customFormat="1" ht="20.100000000000001" customHeight="1" x14ac:dyDescent="0.25">
      <c r="A15" s="62">
        <v>14</v>
      </c>
      <c r="B15" s="63"/>
      <c r="C15" s="64"/>
      <c r="D15" s="84"/>
      <c r="E15" s="91"/>
      <c r="F15" s="67"/>
      <c r="G15" s="68">
        <f t="shared" si="9"/>
        <v>0</v>
      </c>
      <c r="H15" s="69" t="b">
        <f t="shared" si="0"/>
        <v>0</v>
      </c>
      <c r="I15" s="55">
        <f t="shared" si="5"/>
        <v>0</v>
      </c>
      <c r="J15" s="70"/>
      <c r="K15" s="53">
        <f t="shared" si="6"/>
        <v>0</v>
      </c>
      <c r="L15" s="69" t="b">
        <f t="shared" si="1"/>
        <v>0</v>
      </c>
      <c r="M15" s="57">
        <f t="shared" si="7"/>
        <v>0</v>
      </c>
      <c r="N15" s="70"/>
      <c r="O15" s="53">
        <f t="shared" si="10"/>
        <v>0</v>
      </c>
      <c r="P15" s="68" t="b">
        <f t="shared" si="2"/>
        <v>0</v>
      </c>
      <c r="Q15" s="71">
        <f t="shared" si="8"/>
        <v>0</v>
      </c>
      <c r="R15" s="72">
        <f t="shared" si="3"/>
        <v>0</v>
      </c>
      <c r="S15" s="73">
        <f t="shared" si="4"/>
        <v>1</v>
      </c>
    </row>
    <row r="16" spans="1:20" s="61" customFormat="1" ht="20.100000000000001" customHeight="1" x14ac:dyDescent="0.25">
      <c r="A16" s="62">
        <v>15</v>
      </c>
      <c r="B16" s="49"/>
      <c r="C16" s="49"/>
      <c r="D16" s="84"/>
      <c r="E16" s="91"/>
      <c r="F16" s="67"/>
      <c r="G16" s="68">
        <f t="shared" si="9"/>
        <v>0</v>
      </c>
      <c r="H16" s="69" t="b">
        <f t="shared" si="0"/>
        <v>0</v>
      </c>
      <c r="I16" s="55">
        <f t="shared" si="5"/>
        <v>0</v>
      </c>
      <c r="J16" s="70"/>
      <c r="K16" s="53">
        <f t="shared" si="6"/>
        <v>0</v>
      </c>
      <c r="L16" s="69" t="b">
        <f t="shared" si="1"/>
        <v>0</v>
      </c>
      <c r="M16" s="57">
        <f t="shared" si="7"/>
        <v>0</v>
      </c>
      <c r="N16" s="70"/>
      <c r="O16" s="53">
        <f t="shared" si="10"/>
        <v>0</v>
      </c>
      <c r="P16" s="68" t="b">
        <f t="shared" si="2"/>
        <v>0</v>
      </c>
      <c r="Q16" s="71">
        <f t="shared" si="8"/>
        <v>0</v>
      </c>
      <c r="R16" s="72">
        <f t="shared" si="3"/>
        <v>0</v>
      </c>
      <c r="S16" s="73">
        <f t="shared" si="4"/>
        <v>1</v>
      </c>
    </row>
    <row r="17" spans="1:19" s="61" customFormat="1" ht="20.100000000000001" customHeight="1" x14ac:dyDescent="0.25">
      <c r="A17" s="62">
        <v>16</v>
      </c>
      <c r="B17" s="64"/>
      <c r="C17" s="64"/>
      <c r="D17" s="84"/>
      <c r="E17" s="91"/>
      <c r="F17" s="67"/>
      <c r="G17" s="68">
        <f t="shared" si="9"/>
        <v>0</v>
      </c>
      <c r="H17" s="69" t="b">
        <f t="shared" si="0"/>
        <v>0</v>
      </c>
      <c r="I17" s="55">
        <f t="shared" si="5"/>
        <v>0</v>
      </c>
      <c r="J17" s="70"/>
      <c r="K17" s="53">
        <f t="shared" si="6"/>
        <v>0</v>
      </c>
      <c r="L17" s="69" t="b">
        <f t="shared" si="1"/>
        <v>0</v>
      </c>
      <c r="M17" s="57">
        <f t="shared" si="7"/>
        <v>0</v>
      </c>
      <c r="N17" s="70"/>
      <c r="O17" s="53">
        <f t="shared" si="10"/>
        <v>0</v>
      </c>
      <c r="P17" s="68" t="b">
        <f t="shared" si="2"/>
        <v>0</v>
      </c>
      <c r="Q17" s="71">
        <f t="shared" si="8"/>
        <v>0</v>
      </c>
      <c r="R17" s="72">
        <f t="shared" si="3"/>
        <v>0</v>
      </c>
      <c r="S17" s="73">
        <f t="shared" si="4"/>
        <v>1</v>
      </c>
    </row>
    <row r="18" spans="1:19" s="61" customFormat="1" ht="20.100000000000001" customHeight="1" x14ac:dyDescent="0.25">
      <c r="A18" s="62">
        <v>17</v>
      </c>
      <c r="B18" s="64"/>
      <c r="C18" s="64"/>
      <c r="D18" s="84"/>
      <c r="E18" s="91"/>
      <c r="F18" s="67"/>
      <c r="G18" s="68">
        <f t="shared" si="9"/>
        <v>0</v>
      </c>
      <c r="H18" s="69" t="b">
        <f t="shared" si="0"/>
        <v>0</v>
      </c>
      <c r="I18" s="55">
        <f t="shared" si="5"/>
        <v>0</v>
      </c>
      <c r="J18" s="70"/>
      <c r="K18" s="53">
        <f t="shared" si="6"/>
        <v>0</v>
      </c>
      <c r="L18" s="69" t="b">
        <f t="shared" si="1"/>
        <v>0</v>
      </c>
      <c r="M18" s="57">
        <f t="shared" si="7"/>
        <v>0</v>
      </c>
      <c r="N18" s="70"/>
      <c r="O18" s="53">
        <f t="shared" si="10"/>
        <v>0</v>
      </c>
      <c r="P18" s="68" t="b">
        <f t="shared" si="2"/>
        <v>0</v>
      </c>
      <c r="Q18" s="71">
        <f t="shared" si="8"/>
        <v>0</v>
      </c>
      <c r="R18" s="72">
        <f t="shared" si="3"/>
        <v>0</v>
      </c>
      <c r="S18" s="73">
        <f t="shared" si="4"/>
        <v>1</v>
      </c>
    </row>
    <row r="19" spans="1:19" s="61" customFormat="1" ht="20.100000000000001" customHeight="1" x14ac:dyDescent="0.25">
      <c r="A19" s="62">
        <v>18</v>
      </c>
      <c r="B19" s="64"/>
      <c r="C19" s="64"/>
      <c r="D19" s="84"/>
      <c r="E19" s="91"/>
      <c r="F19" s="67"/>
      <c r="G19" s="68">
        <f t="shared" si="9"/>
        <v>0</v>
      </c>
      <c r="H19" s="69" t="b">
        <f t="shared" si="0"/>
        <v>0</v>
      </c>
      <c r="I19" s="55">
        <f t="shared" si="5"/>
        <v>0</v>
      </c>
      <c r="J19" s="70"/>
      <c r="K19" s="53">
        <f t="shared" si="6"/>
        <v>0</v>
      </c>
      <c r="L19" s="69" t="b">
        <f t="shared" si="1"/>
        <v>0</v>
      </c>
      <c r="M19" s="57">
        <f t="shared" si="7"/>
        <v>0</v>
      </c>
      <c r="N19" s="70"/>
      <c r="O19" s="53">
        <f t="shared" si="10"/>
        <v>0</v>
      </c>
      <c r="P19" s="68" t="b">
        <f t="shared" si="2"/>
        <v>0</v>
      </c>
      <c r="Q19" s="71">
        <f t="shared" si="8"/>
        <v>0</v>
      </c>
      <c r="R19" s="72">
        <f t="shared" si="3"/>
        <v>0</v>
      </c>
      <c r="S19" s="73">
        <f t="shared" si="4"/>
        <v>1</v>
      </c>
    </row>
    <row r="20" spans="1:19" s="61" customFormat="1" ht="20.100000000000001" customHeight="1" x14ac:dyDescent="0.25">
      <c r="A20" s="62">
        <v>19</v>
      </c>
      <c r="B20" s="64"/>
      <c r="C20" s="64"/>
      <c r="D20" s="84"/>
      <c r="E20" s="91"/>
      <c r="F20" s="67"/>
      <c r="G20" s="68">
        <f t="shared" si="9"/>
        <v>0</v>
      </c>
      <c r="H20" s="69" t="b">
        <f t="shared" si="0"/>
        <v>0</v>
      </c>
      <c r="I20" s="55">
        <f t="shared" si="5"/>
        <v>0</v>
      </c>
      <c r="J20" s="70"/>
      <c r="K20" s="53">
        <f t="shared" si="6"/>
        <v>0</v>
      </c>
      <c r="L20" s="69" t="b">
        <f t="shared" si="1"/>
        <v>0</v>
      </c>
      <c r="M20" s="57">
        <f t="shared" si="7"/>
        <v>0</v>
      </c>
      <c r="N20" s="70"/>
      <c r="O20" s="53">
        <f t="shared" si="10"/>
        <v>0</v>
      </c>
      <c r="P20" s="68" t="b">
        <f t="shared" si="2"/>
        <v>0</v>
      </c>
      <c r="Q20" s="71">
        <f t="shared" si="8"/>
        <v>0</v>
      </c>
      <c r="R20" s="72">
        <f t="shared" si="3"/>
        <v>0</v>
      </c>
      <c r="S20" s="73">
        <f t="shared" si="4"/>
        <v>1</v>
      </c>
    </row>
    <row r="21" spans="1:19" s="61" customFormat="1" ht="20.100000000000001" customHeight="1" x14ac:dyDescent="0.25">
      <c r="A21" s="62">
        <v>20</v>
      </c>
      <c r="B21" s="64"/>
      <c r="C21" s="64"/>
      <c r="D21" s="84"/>
      <c r="E21" s="91"/>
      <c r="F21" s="67"/>
      <c r="G21" s="68">
        <f t="shared" si="9"/>
        <v>0</v>
      </c>
      <c r="H21" s="69" t="b">
        <f t="shared" si="0"/>
        <v>0</v>
      </c>
      <c r="I21" s="55">
        <f t="shared" si="5"/>
        <v>0</v>
      </c>
      <c r="J21" s="70"/>
      <c r="K21" s="53">
        <f t="shared" si="6"/>
        <v>0</v>
      </c>
      <c r="L21" s="69" t="b">
        <f t="shared" si="1"/>
        <v>0</v>
      </c>
      <c r="M21" s="57">
        <f t="shared" si="7"/>
        <v>0</v>
      </c>
      <c r="N21" s="70"/>
      <c r="O21" s="53">
        <f t="shared" si="10"/>
        <v>0</v>
      </c>
      <c r="P21" s="68" t="b">
        <f t="shared" si="2"/>
        <v>0</v>
      </c>
      <c r="Q21" s="71">
        <f t="shared" si="8"/>
        <v>0</v>
      </c>
      <c r="R21" s="72">
        <f t="shared" si="3"/>
        <v>0</v>
      </c>
      <c r="S21" s="73">
        <f t="shared" si="4"/>
        <v>1</v>
      </c>
    </row>
    <row r="22" spans="1:19" s="61" customFormat="1" ht="20.100000000000001" customHeight="1" x14ac:dyDescent="0.25">
      <c r="A22" s="62">
        <v>21</v>
      </c>
      <c r="B22" s="64"/>
      <c r="C22" s="64"/>
      <c r="D22" s="84"/>
      <c r="E22" s="91"/>
      <c r="F22" s="67"/>
      <c r="G22" s="68">
        <f t="shared" si="9"/>
        <v>0</v>
      </c>
      <c r="H22" s="69" t="b">
        <f t="shared" si="0"/>
        <v>0</v>
      </c>
      <c r="I22" s="55">
        <f t="shared" si="5"/>
        <v>0</v>
      </c>
      <c r="J22" s="70"/>
      <c r="K22" s="53">
        <f t="shared" si="6"/>
        <v>0</v>
      </c>
      <c r="L22" s="69" t="b">
        <f t="shared" si="1"/>
        <v>0</v>
      </c>
      <c r="M22" s="57">
        <f t="shared" si="7"/>
        <v>0</v>
      </c>
      <c r="N22" s="70"/>
      <c r="O22" s="53">
        <f t="shared" si="10"/>
        <v>0</v>
      </c>
      <c r="P22" s="68" t="b">
        <f t="shared" si="2"/>
        <v>0</v>
      </c>
      <c r="Q22" s="71">
        <f t="shared" si="8"/>
        <v>0</v>
      </c>
      <c r="R22" s="72">
        <f t="shared" si="3"/>
        <v>0</v>
      </c>
      <c r="S22" s="73">
        <f t="shared" si="4"/>
        <v>1</v>
      </c>
    </row>
    <row r="23" spans="1:19" s="61" customFormat="1" ht="20.100000000000001" customHeight="1" x14ac:dyDescent="0.25">
      <c r="A23" s="62">
        <v>22</v>
      </c>
      <c r="B23" s="64"/>
      <c r="C23" s="64"/>
      <c r="D23" s="84"/>
      <c r="E23" s="91"/>
      <c r="F23" s="67"/>
      <c r="G23" s="68">
        <f t="shared" si="9"/>
        <v>0</v>
      </c>
      <c r="H23" s="69" t="b">
        <f t="shared" si="0"/>
        <v>0</v>
      </c>
      <c r="I23" s="55">
        <f t="shared" si="5"/>
        <v>0</v>
      </c>
      <c r="J23" s="70"/>
      <c r="K23" s="53">
        <f t="shared" si="6"/>
        <v>0</v>
      </c>
      <c r="L23" s="69" t="b">
        <f t="shared" si="1"/>
        <v>0</v>
      </c>
      <c r="M23" s="57">
        <f t="shared" si="7"/>
        <v>0</v>
      </c>
      <c r="N23" s="70"/>
      <c r="O23" s="53">
        <f t="shared" si="10"/>
        <v>0</v>
      </c>
      <c r="P23" s="68" t="b">
        <f t="shared" si="2"/>
        <v>0</v>
      </c>
      <c r="Q23" s="71">
        <f t="shared" si="8"/>
        <v>0</v>
      </c>
      <c r="R23" s="72">
        <f t="shared" si="3"/>
        <v>0</v>
      </c>
      <c r="S23" s="73">
        <f t="shared" si="4"/>
        <v>1</v>
      </c>
    </row>
    <row r="24" spans="1:19" s="61" customFormat="1" ht="20.100000000000001" customHeight="1" x14ac:dyDescent="0.25">
      <c r="A24" s="62">
        <v>23</v>
      </c>
      <c r="B24" s="64"/>
      <c r="C24" s="64"/>
      <c r="D24" s="84"/>
      <c r="E24" s="91"/>
      <c r="F24" s="67"/>
      <c r="G24" s="68">
        <f t="shared" si="9"/>
        <v>0</v>
      </c>
      <c r="H24" s="69" t="b">
        <f t="shared" si="0"/>
        <v>0</v>
      </c>
      <c r="I24" s="55">
        <f t="shared" si="5"/>
        <v>0</v>
      </c>
      <c r="J24" s="70"/>
      <c r="K24" s="53">
        <f t="shared" si="6"/>
        <v>0</v>
      </c>
      <c r="L24" s="69" t="b">
        <f t="shared" si="1"/>
        <v>0</v>
      </c>
      <c r="M24" s="57">
        <f t="shared" si="7"/>
        <v>0</v>
      </c>
      <c r="N24" s="70"/>
      <c r="O24" s="53">
        <f t="shared" si="10"/>
        <v>0</v>
      </c>
      <c r="P24" s="68" t="b">
        <f t="shared" si="2"/>
        <v>0</v>
      </c>
      <c r="Q24" s="71">
        <f t="shared" si="8"/>
        <v>0</v>
      </c>
      <c r="R24" s="72">
        <f t="shared" si="3"/>
        <v>0</v>
      </c>
      <c r="S24" s="73">
        <f t="shared" si="4"/>
        <v>1</v>
      </c>
    </row>
    <row r="25" spans="1:19" s="61" customFormat="1" ht="20.100000000000001" customHeight="1" x14ac:dyDescent="0.25">
      <c r="A25" s="62">
        <v>24</v>
      </c>
      <c r="B25" s="64"/>
      <c r="C25" s="64"/>
      <c r="D25" s="84"/>
      <c r="E25" s="91"/>
      <c r="F25" s="67"/>
      <c r="G25" s="68">
        <f t="shared" si="9"/>
        <v>0</v>
      </c>
      <c r="H25" s="69" t="b">
        <f t="shared" si="0"/>
        <v>0</v>
      </c>
      <c r="I25" s="55">
        <f t="shared" si="5"/>
        <v>0</v>
      </c>
      <c r="J25" s="70"/>
      <c r="K25" s="53">
        <f t="shared" si="6"/>
        <v>0</v>
      </c>
      <c r="L25" s="69" t="b">
        <f t="shared" si="1"/>
        <v>0</v>
      </c>
      <c r="M25" s="57">
        <f t="shared" si="7"/>
        <v>0</v>
      </c>
      <c r="N25" s="70"/>
      <c r="O25" s="53">
        <f t="shared" si="10"/>
        <v>0</v>
      </c>
      <c r="P25" s="68" t="b">
        <f t="shared" si="2"/>
        <v>0</v>
      </c>
      <c r="Q25" s="71">
        <f t="shared" si="8"/>
        <v>0</v>
      </c>
      <c r="R25" s="72">
        <f t="shared" si="3"/>
        <v>0</v>
      </c>
      <c r="S25" s="73">
        <f t="shared" si="4"/>
        <v>1</v>
      </c>
    </row>
    <row r="26" spans="1:19" s="61" customFormat="1" ht="20.100000000000001" customHeight="1" x14ac:dyDescent="0.25">
      <c r="A26" s="62">
        <v>25</v>
      </c>
      <c r="B26" s="64"/>
      <c r="C26" s="64"/>
      <c r="D26" s="84"/>
      <c r="E26" s="91"/>
      <c r="F26" s="67"/>
      <c r="G26" s="68">
        <f t="shared" si="9"/>
        <v>0</v>
      </c>
      <c r="H26" s="69" t="b">
        <f t="shared" si="0"/>
        <v>0</v>
      </c>
      <c r="I26" s="55">
        <f t="shared" si="5"/>
        <v>0</v>
      </c>
      <c r="J26" s="70"/>
      <c r="K26" s="53">
        <f t="shared" si="6"/>
        <v>0</v>
      </c>
      <c r="L26" s="69" t="b">
        <f t="shared" si="1"/>
        <v>0</v>
      </c>
      <c r="M26" s="57">
        <f t="shared" si="7"/>
        <v>0</v>
      </c>
      <c r="N26" s="70"/>
      <c r="O26" s="53">
        <f t="shared" si="10"/>
        <v>0</v>
      </c>
      <c r="P26" s="68" t="b">
        <f t="shared" si="2"/>
        <v>0</v>
      </c>
      <c r="Q26" s="71">
        <f t="shared" si="8"/>
        <v>0</v>
      </c>
      <c r="R26" s="72">
        <f t="shared" si="3"/>
        <v>0</v>
      </c>
      <c r="S26" s="73">
        <f t="shared" si="4"/>
        <v>1</v>
      </c>
    </row>
    <row r="27" spans="1:19" s="61" customFormat="1" ht="20.100000000000001" customHeight="1" x14ac:dyDescent="0.25">
      <c r="A27" s="62">
        <v>26</v>
      </c>
      <c r="B27" s="64"/>
      <c r="C27" s="64"/>
      <c r="D27" s="84"/>
      <c r="E27" s="91"/>
      <c r="F27" s="67"/>
      <c r="G27" s="68">
        <f t="shared" si="9"/>
        <v>0</v>
      </c>
      <c r="H27" s="69" t="b">
        <f t="shared" si="0"/>
        <v>0</v>
      </c>
      <c r="I27" s="55">
        <f t="shared" si="5"/>
        <v>0</v>
      </c>
      <c r="J27" s="70"/>
      <c r="K27" s="53">
        <f t="shared" si="6"/>
        <v>0</v>
      </c>
      <c r="L27" s="69" t="b">
        <f t="shared" si="1"/>
        <v>0</v>
      </c>
      <c r="M27" s="57">
        <f t="shared" si="7"/>
        <v>0</v>
      </c>
      <c r="N27" s="70"/>
      <c r="O27" s="53">
        <f t="shared" si="10"/>
        <v>0</v>
      </c>
      <c r="P27" s="68" t="b">
        <f t="shared" si="2"/>
        <v>0</v>
      </c>
      <c r="Q27" s="71">
        <f t="shared" si="8"/>
        <v>0</v>
      </c>
      <c r="R27" s="72">
        <f t="shared" si="3"/>
        <v>0</v>
      </c>
      <c r="S27" s="73">
        <f t="shared" si="4"/>
        <v>1</v>
      </c>
    </row>
    <row r="28" spans="1:19" s="61" customFormat="1" ht="20.100000000000001" customHeight="1" x14ac:dyDescent="0.25">
      <c r="A28" s="62">
        <v>27</v>
      </c>
      <c r="B28" s="64"/>
      <c r="C28" s="64"/>
      <c r="D28" s="84"/>
      <c r="E28" s="91"/>
      <c r="F28" s="67"/>
      <c r="G28" s="68">
        <f t="shared" si="9"/>
        <v>0</v>
      </c>
      <c r="H28" s="69" t="b">
        <f t="shared" si="0"/>
        <v>0</v>
      </c>
      <c r="I28" s="55">
        <f t="shared" si="5"/>
        <v>0</v>
      </c>
      <c r="J28" s="70"/>
      <c r="K28" s="53">
        <f t="shared" si="6"/>
        <v>0</v>
      </c>
      <c r="L28" s="69" t="b">
        <f t="shared" si="1"/>
        <v>0</v>
      </c>
      <c r="M28" s="57">
        <f t="shared" si="7"/>
        <v>0</v>
      </c>
      <c r="N28" s="70"/>
      <c r="O28" s="53">
        <f t="shared" si="10"/>
        <v>0</v>
      </c>
      <c r="P28" s="68" t="b">
        <f t="shared" si="2"/>
        <v>0</v>
      </c>
      <c r="Q28" s="71">
        <f t="shared" si="8"/>
        <v>0</v>
      </c>
      <c r="R28" s="72">
        <f t="shared" si="3"/>
        <v>0</v>
      </c>
      <c r="S28" s="73">
        <f t="shared" si="4"/>
        <v>1</v>
      </c>
    </row>
    <row r="29" spans="1:19" s="61" customFormat="1" ht="20.100000000000001" customHeight="1" x14ac:dyDescent="0.25">
      <c r="A29" s="62">
        <v>28</v>
      </c>
      <c r="B29" s="64"/>
      <c r="C29" s="64"/>
      <c r="D29" s="84"/>
      <c r="E29" s="91"/>
      <c r="F29" s="67"/>
      <c r="G29" s="68">
        <f t="shared" si="9"/>
        <v>0</v>
      </c>
      <c r="H29" s="69" t="b">
        <f t="shared" si="0"/>
        <v>0</v>
      </c>
      <c r="I29" s="55">
        <f>IF(F29=(0),0,IF(F29&gt;=(3.7),1,IF(F29&gt;=(3.45),2,IF(F29&gt;=(3.11),3,IF(F29&gt;=(2.8),4,IF(F29&gt;=(2.4),5,IF(F29&lt;(2.4),6,)))))))</f>
        <v>0</v>
      </c>
      <c r="J29" s="70"/>
      <c r="K29" s="53">
        <f t="shared" si="6"/>
        <v>0</v>
      </c>
      <c r="L29" s="69" t="b">
        <f t="shared" si="1"/>
        <v>0</v>
      </c>
      <c r="M29" s="57">
        <f t="shared" si="7"/>
        <v>0</v>
      </c>
      <c r="N29" s="70"/>
      <c r="O29" s="53">
        <f t="shared" si="10"/>
        <v>0</v>
      </c>
      <c r="P29" s="68" t="b">
        <f t="shared" si="2"/>
        <v>0</v>
      </c>
      <c r="Q29" s="71">
        <f t="shared" si="8"/>
        <v>0</v>
      </c>
      <c r="R29" s="72">
        <f t="shared" si="3"/>
        <v>0</v>
      </c>
      <c r="S29" s="73">
        <f t="shared" si="4"/>
        <v>1</v>
      </c>
    </row>
    <row r="30" spans="1:19" s="61" customFormat="1" ht="20.100000000000001" customHeight="1" x14ac:dyDescent="0.25">
      <c r="A30" s="62">
        <v>29</v>
      </c>
      <c r="B30" s="64"/>
      <c r="C30" s="64"/>
      <c r="D30" s="84"/>
      <c r="E30" s="91"/>
      <c r="F30" s="67"/>
      <c r="G30" s="68">
        <f t="shared" si="9"/>
        <v>0</v>
      </c>
      <c r="H30" s="69" t="b">
        <f t="shared" si="0"/>
        <v>0</v>
      </c>
      <c r="I30" s="55">
        <f t="shared" si="5"/>
        <v>0</v>
      </c>
      <c r="J30" s="70"/>
      <c r="K30" s="53">
        <f t="shared" si="6"/>
        <v>0</v>
      </c>
      <c r="L30" s="69" t="b">
        <f t="shared" si="1"/>
        <v>0</v>
      </c>
      <c r="M30" s="57">
        <f t="shared" si="7"/>
        <v>0</v>
      </c>
      <c r="N30" s="70"/>
      <c r="O30" s="53">
        <f t="shared" si="10"/>
        <v>0</v>
      </c>
      <c r="P30" s="68" t="b">
        <f t="shared" si="2"/>
        <v>0</v>
      </c>
      <c r="Q30" s="71">
        <f t="shared" si="8"/>
        <v>0</v>
      </c>
      <c r="R30" s="72">
        <f t="shared" si="3"/>
        <v>0</v>
      </c>
      <c r="S30" s="73">
        <f t="shared" si="4"/>
        <v>1</v>
      </c>
    </row>
    <row r="31" spans="1:19" s="61" customFormat="1" ht="20.100000000000001" customHeight="1" x14ac:dyDescent="0.25">
      <c r="A31" s="62">
        <v>30</v>
      </c>
      <c r="B31" s="76"/>
      <c r="C31" s="64"/>
      <c r="D31" s="84"/>
      <c r="E31" s="91"/>
      <c r="F31" s="67"/>
      <c r="G31" s="68">
        <f t="shared" si="9"/>
        <v>0</v>
      </c>
      <c r="H31" s="69" t="b">
        <f t="shared" si="0"/>
        <v>0</v>
      </c>
      <c r="I31" s="55">
        <f t="shared" si="5"/>
        <v>0</v>
      </c>
      <c r="J31" s="70"/>
      <c r="K31" s="53">
        <f t="shared" si="6"/>
        <v>0</v>
      </c>
      <c r="L31" s="69" t="b">
        <f t="shared" si="1"/>
        <v>0</v>
      </c>
      <c r="M31" s="57">
        <f t="shared" si="7"/>
        <v>0</v>
      </c>
      <c r="N31" s="70"/>
      <c r="O31" s="53">
        <f t="shared" si="10"/>
        <v>0</v>
      </c>
      <c r="P31" s="68" t="b">
        <f t="shared" si="2"/>
        <v>0</v>
      </c>
      <c r="Q31" s="71">
        <f t="shared" si="8"/>
        <v>0</v>
      </c>
      <c r="R31" s="72">
        <f t="shared" si="3"/>
        <v>0</v>
      </c>
      <c r="S31" s="73">
        <f t="shared" si="4"/>
        <v>1</v>
      </c>
    </row>
    <row r="32" spans="1:19" s="61" customFormat="1" ht="20.100000000000001" customHeight="1" x14ac:dyDescent="0.25">
      <c r="A32" s="62">
        <v>31</v>
      </c>
      <c r="B32" s="76"/>
      <c r="C32" s="64"/>
      <c r="D32" s="84"/>
      <c r="E32" s="91"/>
      <c r="F32" s="67"/>
      <c r="G32" s="68">
        <f t="shared" si="9"/>
        <v>0</v>
      </c>
      <c r="H32" s="69" t="b">
        <f t="shared" si="0"/>
        <v>0</v>
      </c>
      <c r="I32" s="55">
        <f t="shared" si="5"/>
        <v>0</v>
      </c>
      <c r="J32" s="70"/>
      <c r="K32" s="53">
        <f t="shared" si="6"/>
        <v>0</v>
      </c>
      <c r="L32" s="69" t="b">
        <f t="shared" si="1"/>
        <v>0</v>
      </c>
      <c r="M32" s="57">
        <f t="shared" si="7"/>
        <v>0</v>
      </c>
      <c r="N32" s="70"/>
      <c r="O32" s="53">
        <f t="shared" si="10"/>
        <v>0</v>
      </c>
      <c r="P32" s="68" t="b">
        <f t="shared" si="2"/>
        <v>0</v>
      </c>
      <c r="Q32" s="71">
        <f t="shared" si="8"/>
        <v>0</v>
      </c>
      <c r="R32" s="72">
        <f t="shared" si="3"/>
        <v>0</v>
      </c>
      <c r="S32" s="73">
        <f t="shared" si="4"/>
        <v>1</v>
      </c>
    </row>
    <row r="33" spans="1:19" s="61" customFormat="1" ht="20.100000000000001" customHeight="1" x14ac:dyDescent="0.25">
      <c r="A33" s="62">
        <v>32</v>
      </c>
      <c r="B33" s="76"/>
      <c r="C33" s="64"/>
      <c r="D33" s="84"/>
      <c r="E33" s="91"/>
      <c r="F33" s="67"/>
      <c r="G33" s="68">
        <f t="shared" si="9"/>
        <v>0</v>
      </c>
      <c r="H33" s="69" t="b">
        <f t="shared" si="0"/>
        <v>0</v>
      </c>
      <c r="I33" s="55">
        <f t="shared" si="5"/>
        <v>0</v>
      </c>
      <c r="J33" s="70"/>
      <c r="K33" s="53">
        <f t="shared" si="6"/>
        <v>0</v>
      </c>
      <c r="L33" s="69" t="b">
        <f t="shared" si="1"/>
        <v>0</v>
      </c>
      <c r="M33" s="57">
        <f t="shared" si="7"/>
        <v>0</v>
      </c>
      <c r="N33" s="70"/>
      <c r="O33" s="53">
        <f t="shared" si="10"/>
        <v>0</v>
      </c>
      <c r="P33" s="68" t="b">
        <f t="shared" si="2"/>
        <v>0</v>
      </c>
      <c r="Q33" s="71">
        <f t="shared" si="8"/>
        <v>0</v>
      </c>
      <c r="R33" s="72">
        <f t="shared" si="3"/>
        <v>0</v>
      </c>
      <c r="S33" s="73">
        <f t="shared" si="4"/>
        <v>1</v>
      </c>
    </row>
    <row r="34" spans="1:19" s="61" customFormat="1" ht="20.100000000000001" customHeight="1" x14ac:dyDescent="0.25">
      <c r="A34" s="62">
        <v>33</v>
      </c>
      <c r="B34" s="76"/>
      <c r="C34" s="64"/>
      <c r="D34" s="84"/>
      <c r="E34" s="91"/>
      <c r="F34" s="67"/>
      <c r="G34" s="68">
        <f t="shared" si="9"/>
        <v>0</v>
      </c>
      <c r="H34" s="69" t="b">
        <f t="shared" ref="H34:H65" si="11">IF(G34&gt;0,RANK(G34,$G$2:$G$51,0))</f>
        <v>0</v>
      </c>
      <c r="I34" s="55">
        <f t="shared" si="5"/>
        <v>0</v>
      </c>
      <c r="J34" s="70"/>
      <c r="K34" s="53">
        <f t="shared" si="6"/>
        <v>0</v>
      </c>
      <c r="L34" s="69" t="b">
        <f t="shared" ref="L34:L65" si="12">IF(K34&gt;0,RANK(K34,$K$2:$K$51,0))</f>
        <v>0</v>
      </c>
      <c r="M34" s="57">
        <f t="shared" si="7"/>
        <v>0</v>
      </c>
      <c r="N34" s="70"/>
      <c r="O34" s="53">
        <f t="shared" si="10"/>
        <v>0</v>
      </c>
      <c r="P34" s="68" t="b">
        <f t="shared" ref="P34:P65" si="13">IF(O34&gt;0,RANK(O34,$O$2:$O$51,0))</f>
        <v>0</v>
      </c>
      <c r="Q34" s="71">
        <f t="shared" si="8"/>
        <v>0</v>
      </c>
      <c r="R34" s="72">
        <f t="shared" si="3"/>
        <v>0</v>
      </c>
      <c r="S34" s="73">
        <f t="shared" ref="S34:S65" si="14">RANK(R34,$R$2:$R$51)</f>
        <v>1</v>
      </c>
    </row>
    <row r="35" spans="1:19" s="61" customFormat="1" ht="20.100000000000001" customHeight="1" x14ac:dyDescent="0.25">
      <c r="A35" s="62">
        <v>34</v>
      </c>
      <c r="B35" s="76"/>
      <c r="C35" s="64"/>
      <c r="D35" s="84"/>
      <c r="E35" s="91"/>
      <c r="F35" s="67"/>
      <c r="G35" s="68">
        <f t="shared" si="9"/>
        <v>0</v>
      </c>
      <c r="H35" s="69" t="b">
        <f t="shared" si="11"/>
        <v>0</v>
      </c>
      <c r="I35" s="55">
        <f t="shared" si="5"/>
        <v>0</v>
      </c>
      <c r="J35" s="70"/>
      <c r="K35" s="53">
        <f t="shared" si="6"/>
        <v>0</v>
      </c>
      <c r="L35" s="69" t="b">
        <f t="shared" si="12"/>
        <v>0</v>
      </c>
      <c r="M35" s="57">
        <f t="shared" si="7"/>
        <v>0</v>
      </c>
      <c r="N35" s="70"/>
      <c r="O35" s="53">
        <f t="shared" si="10"/>
        <v>0</v>
      </c>
      <c r="P35" s="68" t="b">
        <f t="shared" si="13"/>
        <v>0</v>
      </c>
      <c r="Q35" s="71">
        <f t="shared" si="8"/>
        <v>0</v>
      </c>
      <c r="R35" s="72">
        <f t="shared" si="3"/>
        <v>0</v>
      </c>
      <c r="S35" s="73">
        <f t="shared" si="14"/>
        <v>1</v>
      </c>
    </row>
    <row r="36" spans="1:19" s="61" customFormat="1" ht="20.100000000000001" customHeight="1" x14ac:dyDescent="0.25">
      <c r="A36" s="62">
        <v>35</v>
      </c>
      <c r="B36" s="76"/>
      <c r="C36" s="64"/>
      <c r="D36" s="84"/>
      <c r="E36" s="91"/>
      <c r="F36" s="67"/>
      <c r="G36" s="68">
        <f t="shared" si="9"/>
        <v>0</v>
      </c>
      <c r="H36" s="69" t="b">
        <f t="shared" si="11"/>
        <v>0</v>
      </c>
      <c r="I36" s="55">
        <f t="shared" si="5"/>
        <v>0</v>
      </c>
      <c r="J36" s="70"/>
      <c r="K36" s="53">
        <f t="shared" si="6"/>
        <v>0</v>
      </c>
      <c r="L36" s="69" t="b">
        <f t="shared" si="12"/>
        <v>0</v>
      </c>
      <c r="M36" s="57">
        <f t="shared" si="7"/>
        <v>0</v>
      </c>
      <c r="N36" s="70"/>
      <c r="O36" s="53">
        <f t="shared" si="10"/>
        <v>0</v>
      </c>
      <c r="P36" s="68" t="b">
        <f t="shared" si="13"/>
        <v>0</v>
      </c>
      <c r="Q36" s="71">
        <f t="shared" si="8"/>
        <v>0</v>
      </c>
      <c r="R36" s="72">
        <f t="shared" si="3"/>
        <v>0</v>
      </c>
      <c r="S36" s="73">
        <f t="shared" si="14"/>
        <v>1</v>
      </c>
    </row>
    <row r="37" spans="1:19" s="61" customFormat="1" ht="20.100000000000001" customHeight="1" x14ac:dyDescent="0.25">
      <c r="A37" s="62">
        <v>36</v>
      </c>
      <c r="B37" s="76"/>
      <c r="C37" s="64"/>
      <c r="D37" s="84"/>
      <c r="E37" s="91"/>
      <c r="F37" s="67"/>
      <c r="G37" s="68">
        <f t="shared" si="9"/>
        <v>0</v>
      </c>
      <c r="H37" s="69" t="b">
        <f t="shared" si="11"/>
        <v>0</v>
      </c>
      <c r="I37" s="55">
        <f t="shared" si="5"/>
        <v>0</v>
      </c>
      <c r="J37" s="70"/>
      <c r="K37" s="53">
        <f t="shared" si="6"/>
        <v>0</v>
      </c>
      <c r="L37" s="69" t="b">
        <f t="shared" si="12"/>
        <v>0</v>
      </c>
      <c r="M37" s="57">
        <f t="shared" si="7"/>
        <v>0</v>
      </c>
      <c r="N37" s="70"/>
      <c r="O37" s="53">
        <f t="shared" si="10"/>
        <v>0</v>
      </c>
      <c r="P37" s="68" t="b">
        <f t="shared" si="13"/>
        <v>0</v>
      </c>
      <c r="Q37" s="71">
        <f t="shared" si="8"/>
        <v>0</v>
      </c>
      <c r="R37" s="72">
        <f t="shared" si="3"/>
        <v>0</v>
      </c>
      <c r="S37" s="73">
        <f t="shared" si="14"/>
        <v>1</v>
      </c>
    </row>
    <row r="38" spans="1:19" s="61" customFormat="1" ht="20.100000000000001" customHeight="1" x14ac:dyDescent="0.25">
      <c r="A38" s="62">
        <v>37</v>
      </c>
      <c r="B38" s="76"/>
      <c r="C38" s="64"/>
      <c r="D38" s="84"/>
      <c r="E38" s="91"/>
      <c r="F38" s="67"/>
      <c r="G38" s="68">
        <f t="shared" si="9"/>
        <v>0</v>
      </c>
      <c r="H38" s="69" t="b">
        <f t="shared" si="11"/>
        <v>0</v>
      </c>
      <c r="I38" s="55">
        <f t="shared" si="5"/>
        <v>0</v>
      </c>
      <c r="J38" s="70"/>
      <c r="K38" s="53">
        <f t="shared" si="6"/>
        <v>0</v>
      </c>
      <c r="L38" s="69" t="b">
        <f t="shared" si="12"/>
        <v>0</v>
      </c>
      <c r="M38" s="57">
        <f t="shared" si="7"/>
        <v>0</v>
      </c>
      <c r="N38" s="70"/>
      <c r="O38" s="53">
        <f t="shared" si="10"/>
        <v>0</v>
      </c>
      <c r="P38" s="68" t="b">
        <f t="shared" si="13"/>
        <v>0</v>
      </c>
      <c r="Q38" s="71">
        <f t="shared" si="8"/>
        <v>0</v>
      </c>
      <c r="R38" s="72">
        <f t="shared" si="3"/>
        <v>0</v>
      </c>
      <c r="S38" s="73">
        <f t="shared" si="14"/>
        <v>1</v>
      </c>
    </row>
    <row r="39" spans="1:19" s="61" customFormat="1" ht="20.100000000000001" customHeight="1" x14ac:dyDescent="0.25">
      <c r="A39" s="62">
        <v>38</v>
      </c>
      <c r="B39" s="76"/>
      <c r="C39" s="64"/>
      <c r="D39" s="84"/>
      <c r="E39" s="91"/>
      <c r="F39" s="67"/>
      <c r="G39" s="68">
        <f t="shared" si="9"/>
        <v>0</v>
      </c>
      <c r="H39" s="69" t="b">
        <f t="shared" si="11"/>
        <v>0</v>
      </c>
      <c r="I39" s="55">
        <f t="shared" si="5"/>
        <v>0</v>
      </c>
      <c r="J39" s="70"/>
      <c r="K39" s="53">
        <f t="shared" si="6"/>
        <v>0</v>
      </c>
      <c r="L39" s="69" t="b">
        <f t="shared" si="12"/>
        <v>0</v>
      </c>
      <c r="M39" s="57">
        <f t="shared" si="7"/>
        <v>0</v>
      </c>
      <c r="N39" s="70"/>
      <c r="O39" s="53">
        <f t="shared" si="10"/>
        <v>0</v>
      </c>
      <c r="P39" s="68" t="b">
        <f t="shared" si="13"/>
        <v>0</v>
      </c>
      <c r="Q39" s="71">
        <f t="shared" si="8"/>
        <v>0</v>
      </c>
      <c r="R39" s="72">
        <f t="shared" si="3"/>
        <v>0</v>
      </c>
      <c r="S39" s="73">
        <f t="shared" si="14"/>
        <v>1</v>
      </c>
    </row>
    <row r="40" spans="1:19" s="61" customFormat="1" ht="20.100000000000001" customHeight="1" x14ac:dyDescent="0.25">
      <c r="A40" s="62">
        <v>39</v>
      </c>
      <c r="B40" s="76"/>
      <c r="C40" s="64"/>
      <c r="D40" s="84"/>
      <c r="E40" s="91"/>
      <c r="F40" s="67"/>
      <c r="G40" s="68">
        <f t="shared" si="9"/>
        <v>0</v>
      </c>
      <c r="H40" s="69" t="b">
        <f t="shared" si="11"/>
        <v>0</v>
      </c>
      <c r="I40" s="55">
        <f t="shared" si="5"/>
        <v>0</v>
      </c>
      <c r="J40" s="70"/>
      <c r="K40" s="68">
        <f t="shared" ref="K40:K51" si="15">IF(J40=0,0,(ROUNDDOWN((PRODUCT(50/(J40+0.24)-3.648)/0.0066),0)))</f>
        <v>0</v>
      </c>
      <c r="L40" s="69" t="b">
        <f t="shared" si="12"/>
        <v>0</v>
      </c>
      <c r="M40" s="57">
        <f t="shared" si="7"/>
        <v>0</v>
      </c>
      <c r="N40" s="70"/>
      <c r="O40" s="53">
        <f t="shared" si="10"/>
        <v>0</v>
      </c>
      <c r="P40" s="68" t="b">
        <f t="shared" si="13"/>
        <v>0</v>
      </c>
      <c r="Q40" s="71">
        <f t="shared" si="8"/>
        <v>0</v>
      </c>
      <c r="R40" s="72">
        <f t="shared" si="3"/>
        <v>0</v>
      </c>
      <c r="S40" s="73">
        <f t="shared" si="14"/>
        <v>1</v>
      </c>
    </row>
    <row r="41" spans="1:19" s="61" customFormat="1" ht="20.100000000000001" customHeight="1" x14ac:dyDescent="0.25">
      <c r="A41" s="62">
        <v>40</v>
      </c>
      <c r="B41" s="76"/>
      <c r="C41" s="64"/>
      <c r="D41" s="84"/>
      <c r="E41" s="91"/>
      <c r="F41" s="67"/>
      <c r="G41" s="68">
        <f t="shared" si="9"/>
        <v>0</v>
      </c>
      <c r="H41" s="69" t="b">
        <f t="shared" si="11"/>
        <v>0</v>
      </c>
      <c r="I41" s="55">
        <f t="shared" si="5"/>
        <v>0</v>
      </c>
      <c r="J41" s="70"/>
      <c r="K41" s="68">
        <f t="shared" si="15"/>
        <v>0</v>
      </c>
      <c r="L41" s="69" t="b">
        <f t="shared" si="12"/>
        <v>0</v>
      </c>
      <c r="M41" s="57">
        <f t="shared" si="7"/>
        <v>0</v>
      </c>
      <c r="N41" s="70"/>
      <c r="O41" s="53">
        <f t="shared" si="10"/>
        <v>0</v>
      </c>
      <c r="P41" s="68" t="b">
        <f t="shared" si="13"/>
        <v>0</v>
      </c>
      <c r="Q41" s="71">
        <f t="shared" si="8"/>
        <v>0</v>
      </c>
      <c r="R41" s="72">
        <f t="shared" si="3"/>
        <v>0</v>
      </c>
      <c r="S41" s="73">
        <f t="shared" si="14"/>
        <v>1</v>
      </c>
    </row>
    <row r="42" spans="1:19" s="61" customFormat="1" ht="20.100000000000001" customHeight="1" x14ac:dyDescent="0.25">
      <c r="A42" s="62">
        <v>41</v>
      </c>
      <c r="B42" s="76"/>
      <c r="C42" s="64"/>
      <c r="D42" s="84"/>
      <c r="E42" s="91"/>
      <c r="F42" s="67"/>
      <c r="G42" s="68">
        <f t="shared" si="9"/>
        <v>0</v>
      </c>
      <c r="H42" s="69" t="b">
        <f t="shared" si="11"/>
        <v>0</v>
      </c>
      <c r="I42" s="55">
        <f t="shared" si="5"/>
        <v>0</v>
      </c>
      <c r="J42" s="70"/>
      <c r="K42" s="68">
        <f t="shared" si="15"/>
        <v>0</v>
      </c>
      <c r="L42" s="69" t="b">
        <f t="shared" si="12"/>
        <v>0</v>
      </c>
      <c r="M42" s="57">
        <f t="shared" si="7"/>
        <v>0</v>
      </c>
      <c r="N42" s="70"/>
      <c r="O42" s="53">
        <f t="shared" si="10"/>
        <v>0</v>
      </c>
      <c r="P42" s="68" t="b">
        <f t="shared" si="13"/>
        <v>0</v>
      </c>
      <c r="Q42" s="71">
        <f t="shared" si="8"/>
        <v>0</v>
      </c>
      <c r="R42" s="72">
        <f t="shared" si="3"/>
        <v>0</v>
      </c>
      <c r="S42" s="73">
        <f t="shared" si="14"/>
        <v>1</v>
      </c>
    </row>
    <row r="43" spans="1:19" s="61" customFormat="1" ht="20.100000000000001" customHeight="1" x14ac:dyDescent="0.25">
      <c r="A43" s="62">
        <v>42</v>
      </c>
      <c r="B43" s="76"/>
      <c r="C43" s="64"/>
      <c r="D43" s="84"/>
      <c r="E43" s="91"/>
      <c r="F43" s="67"/>
      <c r="G43" s="68">
        <f t="shared" si="9"/>
        <v>0</v>
      </c>
      <c r="H43" s="69" t="b">
        <f t="shared" si="11"/>
        <v>0</v>
      </c>
      <c r="I43" s="55">
        <f t="shared" si="5"/>
        <v>0</v>
      </c>
      <c r="J43" s="70"/>
      <c r="K43" s="68">
        <f t="shared" si="15"/>
        <v>0</v>
      </c>
      <c r="L43" s="69" t="b">
        <f t="shared" si="12"/>
        <v>0</v>
      </c>
      <c r="M43" s="57">
        <f t="shared" si="7"/>
        <v>0</v>
      </c>
      <c r="N43" s="70"/>
      <c r="O43" s="53">
        <f t="shared" si="10"/>
        <v>0</v>
      </c>
      <c r="P43" s="68" t="b">
        <f t="shared" si="13"/>
        <v>0</v>
      </c>
      <c r="Q43" s="71">
        <f t="shared" si="8"/>
        <v>0</v>
      </c>
      <c r="R43" s="72">
        <f t="shared" si="3"/>
        <v>0</v>
      </c>
      <c r="S43" s="73">
        <f t="shared" si="14"/>
        <v>1</v>
      </c>
    </row>
    <row r="44" spans="1:19" s="61" customFormat="1" ht="20.100000000000001" customHeight="1" x14ac:dyDescent="0.25">
      <c r="A44" s="62">
        <v>43</v>
      </c>
      <c r="B44" s="76"/>
      <c r="C44" s="79"/>
      <c r="D44" s="80"/>
      <c r="E44" s="92"/>
      <c r="F44" s="67"/>
      <c r="G44" s="68">
        <f t="shared" si="9"/>
        <v>0</v>
      </c>
      <c r="H44" s="69" t="b">
        <f t="shared" si="11"/>
        <v>0</v>
      </c>
      <c r="I44" s="55">
        <f t="shared" si="5"/>
        <v>0</v>
      </c>
      <c r="J44" s="70"/>
      <c r="K44" s="68">
        <f t="shared" si="15"/>
        <v>0</v>
      </c>
      <c r="L44" s="69" t="b">
        <f t="shared" si="12"/>
        <v>0</v>
      </c>
      <c r="M44" s="57">
        <f t="shared" si="7"/>
        <v>0</v>
      </c>
      <c r="N44" s="70"/>
      <c r="O44" s="53">
        <f t="shared" si="10"/>
        <v>0</v>
      </c>
      <c r="P44" s="68" t="b">
        <f t="shared" si="13"/>
        <v>0</v>
      </c>
      <c r="Q44" s="71">
        <f t="shared" si="8"/>
        <v>0</v>
      </c>
      <c r="R44" s="72">
        <f t="shared" si="3"/>
        <v>0</v>
      </c>
      <c r="S44" s="73">
        <f t="shared" si="14"/>
        <v>1</v>
      </c>
    </row>
    <row r="45" spans="1:19" s="61" customFormat="1" ht="20.100000000000001" customHeight="1" x14ac:dyDescent="0.25">
      <c r="A45" s="62">
        <v>44</v>
      </c>
      <c r="B45" s="76"/>
      <c r="C45" s="79"/>
      <c r="D45" s="80"/>
      <c r="E45" s="92"/>
      <c r="F45" s="67"/>
      <c r="G45" s="68">
        <f t="shared" si="9"/>
        <v>0</v>
      </c>
      <c r="H45" s="69" t="b">
        <f t="shared" si="11"/>
        <v>0</v>
      </c>
      <c r="I45" s="55">
        <f t="shared" si="5"/>
        <v>0</v>
      </c>
      <c r="J45" s="70"/>
      <c r="K45" s="68">
        <f t="shared" si="15"/>
        <v>0</v>
      </c>
      <c r="L45" s="69" t="b">
        <f t="shared" si="12"/>
        <v>0</v>
      </c>
      <c r="M45" s="57">
        <f t="shared" si="7"/>
        <v>0</v>
      </c>
      <c r="N45" s="70"/>
      <c r="O45" s="53">
        <f t="shared" si="10"/>
        <v>0</v>
      </c>
      <c r="P45" s="68" t="b">
        <f t="shared" si="13"/>
        <v>0</v>
      </c>
      <c r="Q45" s="71">
        <f t="shared" si="8"/>
        <v>0</v>
      </c>
      <c r="R45" s="72">
        <f t="shared" si="3"/>
        <v>0</v>
      </c>
      <c r="S45" s="73">
        <f t="shared" si="14"/>
        <v>1</v>
      </c>
    </row>
    <row r="46" spans="1:19" s="61" customFormat="1" ht="20.100000000000001" customHeight="1" x14ac:dyDescent="0.25">
      <c r="A46" s="62">
        <v>45</v>
      </c>
      <c r="B46" s="76"/>
      <c r="C46" s="79"/>
      <c r="D46" s="80"/>
      <c r="E46" s="92"/>
      <c r="F46" s="67"/>
      <c r="G46" s="68">
        <f t="shared" si="9"/>
        <v>0</v>
      </c>
      <c r="H46" s="69" t="b">
        <f t="shared" si="11"/>
        <v>0</v>
      </c>
      <c r="I46" s="55">
        <f t="shared" si="5"/>
        <v>0</v>
      </c>
      <c r="J46" s="70"/>
      <c r="K46" s="68">
        <f t="shared" si="15"/>
        <v>0</v>
      </c>
      <c r="L46" s="69" t="b">
        <f t="shared" si="12"/>
        <v>0</v>
      </c>
      <c r="M46" s="57">
        <f t="shared" si="7"/>
        <v>0</v>
      </c>
      <c r="N46" s="70"/>
      <c r="O46" s="53">
        <f t="shared" si="10"/>
        <v>0</v>
      </c>
      <c r="P46" s="68" t="b">
        <f t="shared" si="13"/>
        <v>0</v>
      </c>
      <c r="Q46" s="71">
        <f t="shared" si="8"/>
        <v>0</v>
      </c>
      <c r="R46" s="72">
        <f t="shared" si="3"/>
        <v>0</v>
      </c>
      <c r="S46" s="73">
        <f t="shared" si="14"/>
        <v>1</v>
      </c>
    </row>
    <row r="47" spans="1:19" s="61" customFormat="1" ht="20.100000000000001" customHeight="1" x14ac:dyDescent="0.25">
      <c r="A47" s="62">
        <v>46</v>
      </c>
      <c r="B47" s="76"/>
      <c r="C47" s="79"/>
      <c r="D47" s="80"/>
      <c r="E47" s="92"/>
      <c r="F47" s="67"/>
      <c r="G47" s="68">
        <f t="shared" si="9"/>
        <v>0</v>
      </c>
      <c r="H47" s="69" t="b">
        <f t="shared" si="11"/>
        <v>0</v>
      </c>
      <c r="I47" s="55">
        <f t="shared" si="5"/>
        <v>0</v>
      </c>
      <c r="J47" s="70"/>
      <c r="K47" s="68">
        <f t="shared" si="15"/>
        <v>0</v>
      </c>
      <c r="L47" s="69" t="b">
        <f t="shared" si="12"/>
        <v>0</v>
      </c>
      <c r="M47" s="57">
        <f t="shared" si="7"/>
        <v>0</v>
      </c>
      <c r="N47" s="70"/>
      <c r="O47" s="53">
        <f t="shared" si="10"/>
        <v>0</v>
      </c>
      <c r="P47" s="68" t="b">
        <f t="shared" si="13"/>
        <v>0</v>
      </c>
      <c r="Q47" s="71">
        <f t="shared" si="8"/>
        <v>0</v>
      </c>
      <c r="R47" s="72">
        <f t="shared" si="3"/>
        <v>0</v>
      </c>
      <c r="S47" s="73">
        <f t="shared" si="14"/>
        <v>1</v>
      </c>
    </row>
    <row r="48" spans="1:19" s="61" customFormat="1" ht="20.100000000000001" customHeight="1" x14ac:dyDescent="0.25">
      <c r="A48" s="62">
        <v>47</v>
      </c>
      <c r="B48" s="76"/>
      <c r="C48" s="79"/>
      <c r="D48" s="80"/>
      <c r="E48" s="92"/>
      <c r="F48" s="67"/>
      <c r="G48" s="68">
        <f t="shared" si="9"/>
        <v>0</v>
      </c>
      <c r="H48" s="69" t="b">
        <f t="shared" si="11"/>
        <v>0</v>
      </c>
      <c r="I48" s="55">
        <f t="shared" si="5"/>
        <v>0</v>
      </c>
      <c r="J48" s="70"/>
      <c r="K48" s="68">
        <f t="shared" si="15"/>
        <v>0</v>
      </c>
      <c r="L48" s="69" t="b">
        <f t="shared" si="12"/>
        <v>0</v>
      </c>
      <c r="M48" s="57">
        <f t="shared" si="7"/>
        <v>0</v>
      </c>
      <c r="N48" s="70"/>
      <c r="O48" s="53">
        <f t="shared" si="10"/>
        <v>0</v>
      </c>
      <c r="P48" s="68" t="b">
        <f t="shared" si="13"/>
        <v>0</v>
      </c>
      <c r="Q48" s="71">
        <f t="shared" si="8"/>
        <v>0</v>
      </c>
      <c r="R48" s="72">
        <f t="shared" si="3"/>
        <v>0</v>
      </c>
      <c r="S48" s="73">
        <f t="shared" si="14"/>
        <v>1</v>
      </c>
    </row>
    <row r="49" spans="1:19" s="61" customFormat="1" ht="20.100000000000001" customHeight="1" x14ac:dyDescent="0.25">
      <c r="A49" s="62">
        <v>48</v>
      </c>
      <c r="B49" s="76"/>
      <c r="C49" s="79"/>
      <c r="D49" s="80"/>
      <c r="E49" s="92"/>
      <c r="F49" s="67"/>
      <c r="G49" s="68">
        <f t="shared" si="9"/>
        <v>0</v>
      </c>
      <c r="H49" s="69" t="b">
        <f t="shared" si="11"/>
        <v>0</v>
      </c>
      <c r="I49" s="55">
        <f t="shared" si="5"/>
        <v>0</v>
      </c>
      <c r="J49" s="70"/>
      <c r="K49" s="68">
        <f t="shared" si="15"/>
        <v>0</v>
      </c>
      <c r="L49" s="69" t="b">
        <f t="shared" si="12"/>
        <v>0</v>
      </c>
      <c r="M49" s="57">
        <f t="shared" si="7"/>
        <v>0</v>
      </c>
      <c r="N49" s="70"/>
      <c r="O49" s="53">
        <f t="shared" si="10"/>
        <v>0</v>
      </c>
      <c r="P49" s="68" t="b">
        <f t="shared" si="13"/>
        <v>0</v>
      </c>
      <c r="Q49" s="71">
        <f t="shared" si="8"/>
        <v>0</v>
      </c>
      <c r="R49" s="72">
        <f t="shared" si="3"/>
        <v>0</v>
      </c>
      <c r="S49" s="73">
        <f t="shared" si="14"/>
        <v>1</v>
      </c>
    </row>
    <row r="50" spans="1:19" s="61" customFormat="1" ht="20.100000000000001" customHeight="1" x14ac:dyDescent="0.25">
      <c r="A50" s="62">
        <v>49</v>
      </c>
      <c r="B50" s="76"/>
      <c r="C50" s="79"/>
      <c r="D50" s="80"/>
      <c r="E50" s="92"/>
      <c r="F50" s="67"/>
      <c r="G50" s="68">
        <f t="shared" si="9"/>
        <v>0</v>
      </c>
      <c r="H50" s="69" t="b">
        <f t="shared" si="11"/>
        <v>0</v>
      </c>
      <c r="I50" s="55">
        <f t="shared" si="5"/>
        <v>0</v>
      </c>
      <c r="J50" s="70"/>
      <c r="K50" s="68">
        <f t="shared" si="15"/>
        <v>0</v>
      </c>
      <c r="L50" s="69" t="b">
        <f t="shared" si="12"/>
        <v>0</v>
      </c>
      <c r="M50" s="57">
        <f t="shared" si="7"/>
        <v>0</v>
      </c>
      <c r="N50" s="70"/>
      <c r="O50" s="53">
        <f t="shared" si="10"/>
        <v>0</v>
      </c>
      <c r="P50" s="68" t="b">
        <f t="shared" si="13"/>
        <v>0</v>
      </c>
      <c r="Q50" s="71">
        <f t="shared" si="8"/>
        <v>0</v>
      </c>
      <c r="R50" s="72">
        <f t="shared" si="3"/>
        <v>0</v>
      </c>
      <c r="S50" s="73">
        <f t="shared" si="14"/>
        <v>1</v>
      </c>
    </row>
    <row r="51" spans="1:19" s="61" customFormat="1" ht="20.100000000000001" customHeight="1" x14ac:dyDescent="0.25">
      <c r="A51" s="62">
        <v>50</v>
      </c>
      <c r="B51" s="78"/>
      <c r="C51" s="79"/>
      <c r="D51" s="80"/>
      <c r="E51" s="92"/>
      <c r="F51" s="67"/>
      <c r="G51" s="68">
        <f t="shared" si="9"/>
        <v>0</v>
      </c>
      <c r="H51" s="69" t="b">
        <f t="shared" si="11"/>
        <v>0</v>
      </c>
      <c r="I51" s="55">
        <f t="shared" si="5"/>
        <v>0</v>
      </c>
      <c r="J51" s="70"/>
      <c r="K51" s="68">
        <f t="shared" si="15"/>
        <v>0</v>
      </c>
      <c r="L51" s="69" t="b">
        <f t="shared" si="12"/>
        <v>0</v>
      </c>
      <c r="M51" s="57">
        <f t="shared" si="7"/>
        <v>0</v>
      </c>
      <c r="N51" s="70"/>
      <c r="O51" s="53">
        <f t="shared" si="10"/>
        <v>0</v>
      </c>
      <c r="P51" s="68" t="b">
        <f t="shared" si="13"/>
        <v>0</v>
      </c>
      <c r="Q51" s="71">
        <f t="shared" si="8"/>
        <v>0</v>
      </c>
      <c r="R51" s="72">
        <f t="shared" si="3"/>
        <v>0</v>
      </c>
      <c r="S51" s="73">
        <f t="shared" si="14"/>
        <v>1</v>
      </c>
    </row>
  </sheetData>
  <sheetProtection algorithmName="SHA-512" hashValue="GTb9AGKyQ2zy5TJfCE6idUncZ3wRdSB7l3Gd/cXV7pCLSR/SQBfk0ikwlf1dgGoB385We24OpMr0Ut+40Emfcw==" saltValue="enQUlMYx06Ein7LJrzlJ3Q==" spinCount="100000" sheet="1" objects="1" scenarios="1"/>
  <conditionalFormatting sqref="H2:H51 L2:L51 P2:P51">
    <cfRule type="cellIs" dxfId="8" priority="1" operator="lessThan">
      <formula>7</formula>
    </cfRule>
    <cfRule type="cellIs" dxfId="7" priority="2" operator="lessThan">
      <formula>4</formula>
    </cfRule>
  </conditionalFormatting>
  <conditionalFormatting sqref="S2:S51">
    <cfRule type="cellIs" dxfId="6" priority="6" operator="lessThan">
      <formula>4</formula>
    </cfRule>
  </conditionalFormatting>
  <printOptions horizontalCentered="1"/>
  <pageMargins left="0.31496062992125984" right="0.31496062992125984" top="0.78740157480314965" bottom="0.39370078740157483" header="0.31496062992125984" footer="0.31496062992125984"/>
  <pageSetup paperSize="9" orientation="landscape" horizontalDpi="4294967293" verticalDpi="0" r:id="rId1"/>
  <headerFooter>
    <oddHeader>&amp;C&amp;10&amp;A&amp;RSAFE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1"/>
  <sheetViews>
    <sheetView showGridLines="0" zoomScale="130" zoomScaleNormal="130" workbookViewId="0">
      <pane ySplit="1" topLeftCell="A2" activePane="bottomLeft" state="frozen"/>
      <selection pane="bottomLeft" activeCell="D8" sqref="D8"/>
    </sheetView>
  </sheetViews>
  <sheetFormatPr baseColWidth="10" defaultRowHeight="15" x14ac:dyDescent="0.25"/>
  <cols>
    <col min="1" max="1" width="5" style="8" customWidth="1"/>
    <col min="2" max="2" width="4.7109375" style="11" customWidth="1"/>
    <col min="3" max="3" width="20.7109375" style="12" customWidth="1"/>
    <col min="4" max="4" width="15.7109375" style="13" customWidth="1"/>
    <col min="5" max="5" width="10.140625" style="13" customWidth="1"/>
    <col min="6" max="6" width="5.7109375" style="14" customWidth="1"/>
    <col min="7" max="7" width="6.7109375" style="6" customWidth="1"/>
    <col min="8" max="9" width="4.7109375" style="6" customWidth="1"/>
    <col min="10" max="10" width="5.7109375" style="14" customWidth="1"/>
    <col min="11" max="11" width="6.7109375" style="6" customWidth="1"/>
    <col min="12" max="13" width="4.7109375" style="6" customWidth="1"/>
    <col min="14" max="14" width="5.7109375" style="14" customWidth="1"/>
    <col min="15" max="15" width="6.7109375" style="6" customWidth="1"/>
    <col min="16" max="17" width="4.7109375" style="6" customWidth="1"/>
    <col min="18" max="18" width="6.7109375" style="6" customWidth="1"/>
    <col min="19" max="19" width="5.140625" style="11" customWidth="1"/>
    <col min="20" max="16384" width="11.42578125" style="8"/>
  </cols>
  <sheetData>
    <row r="1" spans="1:20" s="6" customFormat="1" ht="33" customHeight="1" thickBot="1" x14ac:dyDescent="0.3">
      <c r="A1" s="1" t="s">
        <v>1</v>
      </c>
      <c r="B1" s="2" t="s">
        <v>2</v>
      </c>
      <c r="C1" s="3" t="s">
        <v>0</v>
      </c>
      <c r="D1" s="4" t="s">
        <v>3</v>
      </c>
      <c r="E1" s="4" t="s">
        <v>28</v>
      </c>
      <c r="F1" s="15" t="s">
        <v>8</v>
      </c>
      <c r="G1" s="28" t="s">
        <v>5</v>
      </c>
      <c r="H1" s="16" t="s">
        <v>12</v>
      </c>
      <c r="I1" s="27" t="s">
        <v>9</v>
      </c>
      <c r="J1" s="15" t="s">
        <v>21</v>
      </c>
      <c r="K1" s="28" t="s">
        <v>5</v>
      </c>
      <c r="L1" s="16" t="s">
        <v>11</v>
      </c>
      <c r="M1" s="27" t="s">
        <v>9</v>
      </c>
      <c r="N1" s="15" t="s">
        <v>20</v>
      </c>
      <c r="O1" s="28" t="s">
        <v>5</v>
      </c>
      <c r="P1" s="16" t="s">
        <v>12</v>
      </c>
      <c r="Q1" s="27" t="s">
        <v>9</v>
      </c>
      <c r="R1" s="17" t="s">
        <v>6</v>
      </c>
      <c r="S1" s="18" t="s">
        <v>4</v>
      </c>
      <c r="T1" s="5"/>
    </row>
    <row r="2" spans="1:20" s="61" customFormat="1" ht="20.100000000000001" customHeight="1" x14ac:dyDescent="0.25">
      <c r="A2" s="47">
        <v>1</v>
      </c>
      <c r="B2" s="48" t="s">
        <v>22</v>
      </c>
      <c r="C2" s="49"/>
      <c r="D2" s="50"/>
      <c r="E2" s="82"/>
      <c r="F2" s="52"/>
      <c r="G2" s="53">
        <f>IF(F2=0,0,(ROUNDDOWN(((SQRT(F2)-1.0935)/0.00208),0)))</f>
        <v>0</v>
      </c>
      <c r="H2" s="54" t="b">
        <f t="shared" ref="H2:H33" si="0">IF(G2&gt;0,RANK(G2,$G$2:$G$51,0))</f>
        <v>0</v>
      </c>
      <c r="I2" s="55">
        <f>IF(F2=(0),0,IF(F2&gt;=(3.75),1,IF(F2&gt;=(3.55),2,IF(F2&gt;=(3.15),3,IF(F2&gt;=(2.9),4,IF(F2&gt;=(2.4),5,IF(F2&lt;(2.4),6,)))))))</f>
        <v>0</v>
      </c>
      <c r="J2" s="56"/>
      <c r="K2" s="53">
        <f>IF(J2=0,0,(ROUNDDOWN((PRODUCT(100/(J2+0.24)-4.0062)/0.00656),0)))</f>
        <v>0</v>
      </c>
      <c r="L2" s="53" t="b">
        <f t="shared" ref="L2:L33" si="1">IF(K2&gt;0,RANK(K2,$K$2:$K$51,0))</f>
        <v>0</v>
      </c>
      <c r="M2" s="57">
        <f>IF(J2=(0),0,IF(J2&lt;=(15.7),1,IF(J2&lt;=(16.5),2,IF(J2&lt;=(17.2),3,IF(J2&lt;=(18.4),4,IF(J2&lt;=(20.2),5,IF(J2&gt;=(20.2),6,)))))))</f>
        <v>0</v>
      </c>
      <c r="N2" s="56"/>
      <c r="O2" s="53">
        <f>IF(N2=0,0,(ROUNDDOWN(((SQRT(N2)-1.279)/0.00398),0)))</f>
        <v>0</v>
      </c>
      <c r="P2" s="53" t="b">
        <f t="shared" ref="P2:P33" si="2">IF(O2&gt;0,RANK(O2,$O$2:$O$51,0))</f>
        <v>0</v>
      </c>
      <c r="Q2" s="58">
        <f>IF(N2=(0),0,IF(N2&gt;=(7.3),1,IF(N2&gt;=(6.7),2,IF(N2&gt;=(6),3,IF(N2&gt;=(5.3),4,IF(N2&gt;=(4.8),5,IF(N2&lt;(4.8),6,)))))))</f>
        <v>0</v>
      </c>
      <c r="R2" s="59">
        <f t="shared" ref="R2:R51" si="3">K2+G2+O2</f>
        <v>0</v>
      </c>
      <c r="S2" s="60">
        <f t="shared" ref="S2:S33" si="4">RANK(R2,$R$2:$R$51)</f>
        <v>1</v>
      </c>
    </row>
    <row r="3" spans="1:20" s="61" customFormat="1" ht="20.100000000000001" customHeight="1" x14ac:dyDescent="0.25">
      <c r="A3" s="62">
        <v>2</v>
      </c>
      <c r="B3" s="63" t="s">
        <v>22</v>
      </c>
      <c r="C3" s="64"/>
      <c r="D3" s="65"/>
      <c r="E3" s="83"/>
      <c r="F3" s="67"/>
      <c r="G3" s="68">
        <f>IF(F3=0,0,(ROUNDDOWN(((SQRT(F3)-1.0935)/0.00208),0)))</f>
        <v>0</v>
      </c>
      <c r="H3" s="69" t="b">
        <f t="shared" si="0"/>
        <v>0</v>
      </c>
      <c r="I3" s="55">
        <f t="shared" ref="I3:I51" si="5">IF(F3=(0),0,IF(F3&gt;=(3.75),1,IF(F3&gt;=(3.55),2,IF(F3&gt;=(3.15),3,IF(F3&gt;=(2.9),4,IF(F3&gt;=(2.4),5,IF(F3&lt;(2.4),6,)))))))</f>
        <v>0</v>
      </c>
      <c r="J3" s="70"/>
      <c r="K3" s="53">
        <f>IF(J3=0,0,(ROUNDDOWN((PRODUCT(100/(J3+0.24)-4.0062)/0.00656),0)))</f>
        <v>0</v>
      </c>
      <c r="L3" s="68" t="b">
        <f t="shared" si="1"/>
        <v>0</v>
      </c>
      <c r="M3" s="57">
        <f t="shared" ref="M3:M51" si="6">IF(J3=(0),0,IF(J3&lt;=(15.7),1,IF(J3&lt;=(16.5),2,IF(J3&lt;=(17.2),3,IF(J3&lt;=(18.4),4,IF(J3&lt;=(20.2),5,IF(J3&gt;=(20.2),6,)))))))</f>
        <v>0</v>
      </c>
      <c r="N3" s="70"/>
      <c r="O3" s="53">
        <f>IF(N3=0,0,(ROUNDDOWN(((SQRT(N3)-1.279)/0.00398),0)))</f>
        <v>0</v>
      </c>
      <c r="P3" s="68" t="b">
        <f t="shared" si="2"/>
        <v>0</v>
      </c>
      <c r="Q3" s="71">
        <f t="shared" ref="Q3:Q51" si="7">IF(N3=(0),0,IF(N3&gt;=(7.3),1,IF(N3&gt;=(6.7),2,IF(N3&gt;=(6),3,IF(N3&gt;=(5.3),4,IF(N3&gt;=(4.8),5,IF(N3&lt;(4.8),6,)))))))</f>
        <v>0</v>
      </c>
      <c r="R3" s="72">
        <f t="shared" si="3"/>
        <v>0</v>
      </c>
      <c r="S3" s="73">
        <f t="shared" si="4"/>
        <v>1</v>
      </c>
    </row>
    <row r="4" spans="1:20" s="61" customFormat="1" ht="20.100000000000001" customHeight="1" x14ac:dyDescent="0.25">
      <c r="A4" s="62">
        <v>3</v>
      </c>
      <c r="B4" s="63" t="s">
        <v>22</v>
      </c>
      <c r="C4" s="64"/>
      <c r="D4" s="65"/>
      <c r="E4" s="83"/>
      <c r="F4" s="67"/>
      <c r="G4" s="68">
        <f t="shared" ref="G4:G51" si="8">IF(F4=0,0,(ROUNDDOWN(((SQRT(F4)-1.0935)/0.00208),0)))</f>
        <v>0</v>
      </c>
      <c r="H4" s="69" t="b">
        <f t="shared" si="0"/>
        <v>0</v>
      </c>
      <c r="I4" s="55">
        <f t="shared" si="5"/>
        <v>0</v>
      </c>
      <c r="J4" s="70"/>
      <c r="K4" s="53">
        <f t="shared" ref="K4:K51" si="9">IF(J4=0,0,(ROUNDDOWN((PRODUCT(100/(J4+0.24)-4.0062)/0.00656),0)))</f>
        <v>0</v>
      </c>
      <c r="L4" s="68" t="b">
        <f t="shared" si="1"/>
        <v>0</v>
      </c>
      <c r="M4" s="57">
        <f t="shared" si="6"/>
        <v>0</v>
      </c>
      <c r="N4" s="70"/>
      <c r="O4" s="53">
        <f t="shared" ref="O4:O51" si="10">IF(N4=0,0,(ROUNDDOWN(((SQRT(N4)-1.279)/0.00398),0)))</f>
        <v>0</v>
      </c>
      <c r="P4" s="68" t="b">
        <f t="shared" si="2"/>
        <v>0</v>
      </c>
      <c r="Q4" s="71">
        <f t="shared" si="7"/>
        <v>0</v>
      </c>
      <c r="R4" s="72">
        <f t="shared" si="3"/>
        <v>0</v>
      </c>
      <c r="S4" s="73">
        <f t="shared" si="4"/>
        <v>1</v>
      </c>
    </row>
    <row r="5" spans="1:20" s="61" customFormat="1" ht="20.100000000000001" customHeight="1" x14ac:dyDescent="0.25">
      <c r="A5" s="62">
        <v>4</v>
      </c>
      <c r="B5" s="63" t="s">
        <v>22</v>
      </c>
      <c r="C5" s="64"/>
      <c r="D5" s="65"/>
      <c r="E5" s="83"/>
      <c r="F5" s="67"/>
      <c r="G5" s="68">
        <f t="shared" si="8"/>
        <v>0</v>
      </c>
      <c r="H5" s="69" t="b">
        <f t="shared" si="0"/>
        <v>0</v>
      </c>
      <c r="I5" s="55">
        <f t="shared" si="5"/>
        <v>0</v>
      </c>
      <c r="J5" s="70"/>
      <c r="K5" s="53">
        <f t="shared" si="9"/>
        <v>0</v>
      </c>
      <c r="L5" s="68" t="b">
        <f t="shared" si="1"/>
        <v>0</v>
      </c>
      <c r="M5" s="57">
        <f t="shared" si="6"/>
        <v>0</v>
      </c>
      <c r="N5" s="70"/>
      <c r="O5" s="53">
        <f t="shared" si="10"/>
        <v>0</v>
      </c>
      <c r="P5" s="68" t="b">
        <f t="shared" si="2"/>
        <v>0</v>
      </c>
      <c r="Q5" s="71">
        <f t="shared" si="7"/>
        <v>0</v>
      </c>
      <c r="R5" s="72">
        <f t="shared" si="3"/>
        <v>0</v>
      </c>
      <c r="S5" s="73">
        <f t="shared" si="4"/>
        <v>1</v>
      </c>
    </row>
    <row r="6" spans="1:20" s="61" customFormat="1" ht="20.100000000000001" customHeight="1" x14ac:dyDescent="0.25">
      <c r="A6" s="62">
        <v>5</v>
      </c>
      <c r="B6" s="63" t="s">
        <v>22</v>
      </c>
      <c r="C6" s="64"/>
      <c r="D6" s="65"/>
      <c r="E6" s="83"/>
      <c r="F6" s="67"/>
      <c r="G6" s="68">
        <f t="shared" si="8"/>
        <v>0</v>
      </c>
      <c r="H6" s="69" t="b">
        <f t="shared" si="0"/>
        <v>0</v>
      </c>
      <c r="I6" s="55">
        <f t="shared" si="5"/>
        <v>0</v>
      </c>
      <c r="J6" s="70"/>
      <c r="K6" s="53">
        <f t="shared" si="9"/>
        <v>0</v>
      </c>
      <c r="L6" s="68" t="b">
        <f t="shared" si="1"/>
        <v>0</v>
      </c>
      <c r="M6" s="57">
        <f t="shared" si="6"/>
        <v>0</v>
      </c>
      <c r="N6" s="70"/>
      <c r="O6" s="53">
        <f t="shared" si="10"/>
        <v>0</v>
      </c>
      <c r="P6" s="68" t="b">
        <f t="shared" si="2"/>
        <v>0</v>
      </c>
      <c r="Q6" s="71">
        <f t="shared" si="7"/>
        <v>0</v>
      </c>
      <c r="R6" s="72">
        <f t="shared" si="3"/>
        <v>0</v>
      </c>
      <c r="S6" s="73">
        <f t="shared" si="4"/>
        <v>1</v>
      </c>
    </row>
    <row r="7" spans="1:20" s="61" customFormat="1" ht="20.100000000000001" customHeight="1" x14ac:dyDescent="0.25">
      <c r="A7" s="62">
        <v>6</v>
      </c>
      <c r="B7" s="63" t="s">
        <v>22</v>
      </c>
      <c r="C7" s="64"/>
      <c r="D7" s="65"/>
      <c r="E7" s="83"/>
      <c r="F7" s="67"/>
      <c r="G7" s="68">
        <f t="shared" si="8"/>
        <v>0</v>
      </c>
      <c r="H7" s="69" t="b">
        <f t="shared" si="0"/>
        <v>0</v>
      </c>
      <c r="I7" s="55">
        <f t="shared" si="5"/>
        <v>0</v>
      </c>
      <c r="J7" s="70"/>
      <c r="K7" s="53">
        <f t="shared" si="9"/>
        <v>0</v>
      </c>
      <c r="L7" s="68" t="b">
        <f t="shared" si="1"/>
        <v>0</v>
      </c>
      <c r="M7" s="57">
        <f t="shared" si="6"/>
        <v>0</v>
      </c>
      <c r="N7" s="70"/>
      <c r="O7" s="53">
        <f t="shared" si="10"/>
        <v>0</v>
      </c>
      <c r="P7" s="68" t="b">
        <f t="shared" si="2"/>
        <v>0</v>
      </c>
      <c r="Q7" s="71">
        <f t="shared" si="7"/>
        <v>0</v>
      </c>
      <c r="R7" s="72">
        <f t="shared" si="3"/>
        <v>0</v>
      </c>
      <c r="S7" s="73">
        <f t="shared" si="4"/>
        <v>1</v>
      </c>
    </row>
    <row r="8" spans="1:20" s="61" customFormat="1" ht="20.100000000000001" customHeight="1" x14ac:dyDescent="0.25">
      <c r="A8" s="62">
        <v>7</v>
      </c>
      <c r="B8" s="63" t="s">
        <v>22</v>
      </c>
      <c r="C8" s="64"/>
      <c r="D8" s="65"/>
      <c r="E8" s="83"/>
      <c r="F8" s="67"/>
      <c r="G8" s="68">
        <f t="shared" si="8"/>
        <v>0</v>
      </c>
      <c r="H8" s="69" t="b">
        <f t="shared" si="0"/>
        <v>0</v>
      </c>
      <c r="I8" s="55">
        <f t="shared" si="5"/>
        <v>0</v>
      </c>
      <c r="J8" s="70"/>
      <c r="K8" s="53">
        <f t="shared" si="9"/>
        <v>0</v>
      </c>
      <c r="L8" s="68" t="b">
        <f t="shared" si="1"/>
        <v>0</v>
      </c>
      <c r="M8" s="57">
        <f t="shared" si="6"/>
        <v>0</v>
      </c>
      <c r="N8" s="70"/>
      <c r="O8" s="53">
        <f t="shared" si="10"/>
        <v>0</v>
      </c>
      <c r="P8" s="68" t="b">
        <f t="shared" si="2"/>
        <v>0</v>
      </c>
      <c r="Q8" s="71">
        <f t="shared" si="7"/>
        <v>0</v>
      </c>
      <c r="R8" s="72">
        <f t="shared" si="3"/>
        <v>0</v>
      </c>
      <c r="S8" s="73">
        <f t="shared" si="4"/>
        <v>1</v>
      </c>
    </row>
    <row r="9" spans="1:20" s="61" customFormat="1" ht="20.100000000000001" customHeight="1" x14ac:dyDescent="0.25">
      <c r="A9" s="62">
        <v>8</v>
      </c>
      <c r="B9" s="63" t="s">
        <v>22</v>
      </c>
      <c r="C9" s="64"/>
      <c r="D9" s="65"/>
      <c r="E9" s="83"/>
      <c r="F9" s="67"/>
      <c r="G9" s="68">
        <f t="shared" si="8"/>
        <v>0</v>
      </c>
      <c r="H9" s="69" t="b">
        <f t="shared" si="0"/>
        <v>0</v>
      </c>
      <c r="I9" s="55">
        <f t="shared" si="5"/>
        <v>0</v>
      </c>
      <c r="J9" s="70"/>
      <c r="K9" s="53">
        <f t="shared" si="9"/>
        <v>0</v>
      </c>
      <c r="L9" s="68" t="b">
        <f t="shared" si="1"/>
        <v>0</v>
      </c>
      <c r="M9" s="57">
        <f t="shared" si="6"/>
        <v>0</v>
      </c>
      <c r="N9" s="70"/>
      <c r="O9" s="53">
        <f t="shared" si="10"/>
        <v>0</v>
      </c>
      <c r="P9" s="68" t="b">
        <f t="shared" si="2"/>
        <v>0</v>
      </c>
      <c r="Q9" s="71">
        <f t="shared" si="7"/>
        <v>0</v>
      </c>
      <c r="R9" s="72">
        <f t="shared" si="3"/>
        <v>0</v>
      </c>
      <c r="S9" s="73">
        <f t="shared" si="4"/>
        <v>1</v>
      </c>
    </row>
    <row r="10" spans="1:20" s="61" customFormat="1" ht="20.100000000000001" customHeight="1" x14ac:dyDescent="0.25">
      <c r="A10" s="62">
        <v>9</v>
      </c>
      <c r="B10" s="63" t="s">
        <v>22</v>
      </c>
      <c r="C10" s="64"/>
      <c r="D10" s="65"/>
      <c r="E10" s="83"/>
      <c r="F10" s="67"/>
      <c r="G10" s="68">
        <f t="shared" si="8"/>
        <v>0</v>
      </c>
      <c r="H10" s="69" t="b">
        <f t="shared" si="0"/>
        <v>0</v>
      </c>
      <c r="I10" s="55">
        <f t="shared" si="5"/>
        <v>0</v>
      </c>
      <c r="J10" s="70"/>
      <c r="K10" s="53">
        <f t="shared" si="9"/>
        <v>0</v>
      </c>
      <c r="L10" s="69" t="b">
        <f t="shared" si="1"/>
        <v>0</v>
      </c>
      <c r="M10" s="57">
        <f t="shared" si="6"/>
        <v>0</v>
      </c>
      <c r="N10" s="70"/>
      <c r="O10" s="53">
        <f t="shared" si="10"/>
        <v>0</v>
      </c>
      <c r="P10" s="68" t="b">
        <f t="shared" si="2"/>
        <v>0</v>
      </c>
      <c r="Q10" s="71">
        <f t="shared" si="7"/>
        <v>0</v>
      </c>
      <c r="R10" s="72">
        <f t="shared" si="3"/>
        <v>0</v>
      </c>
      <c r="S10" s="73">
        <f t="shared" si="4"/>
        <v>1</v>
      </c>
    </row>
    <row r="11" spans="1:20" s="61" customFormat="1" ht="20.100000000000001" customHeight="1" x14ac:dyDescent="0.25">
      <c r="A11" s="62">
        <v>10</v>
      </c>
      <c r="B11" s="63" t="s">
        <v>22</v>
      </c>
      <c r="C11" s="64"/>
      <c r="D11" s="65"/>
      <c r="E11" s="83"/>
      <c r="F11" s="67"/>
      <c r="G11" s="68">
        <f t="shared" si="8"/>
        <v>0</v>
      </c>
      <c r="H11" s="69" t="b">
        <f t="shared" si="0"/>
        <v>0</v>
      </c>
      <c r="I11" s="55">
        <f t="shared" si="5"/>
        <v>0</v>
      </c>
      <c r="J11" s="70"/>
      <c r="K11" s="53">
        <f t="shared" si="9"/>
        <v>0</v>
      </c>
      <c r="L11" s="69" t="b">
        <f t="shared" si="1"/>
        <v>0</v>
      </c>
      <c r="M11" s="57">
        <f t="shared" si="6"/>
        <v>0</v>
      </c>
      <c r="N11" s="70"/>
      <c r="O11" s="53">
        <f t="shared" si="10"/>
        <v>0</v>
      </c>
      <c r="P11" s="68" t="b">
        <f t="shared" si="2"/>
        <v>0</v>
      </c>
      <c r="Q11" s="71">
        <f t="shared" si="7"/>
        <v>0</v>
      </c>
      <c r="R11" s="72">
        <f t="shared" si="3"/>
        <v>0</v>
      </c>
      <c r="S11" s="73">
        <f t="shared" si="4"/>
        <v>1</v>
      </c>
    </row>
    <row r="12" spans="1:20" s="61" customFormat="1" ht="20.100000000000001" customHeight="1" x14ac:dyDescent="0.25">
      <c r="A12" s="62">
        <v>11</v>
      </c>
      <c r="B12" s="63" t="s">
        <v>23</v>
      </c>
      <c r="C12" s="64"/>
      <c r="D12" s="84"/>
      <c r="E12" s="85"/>
      <c r="F12" s="67"/>
      <c r="G12" s="68">
        <f t="shared" si="8"/>
        <v>0</v>
      </c>
      <c r="H12" s="69" t="b">
        <f t="shared" si="0"/>
        <v>0</v>
      </c>
      <c r="I12" s="55">
        <f t="shared" si="5"/>
        <v>0</v>
      </c>
      <c r="J12" s="70"/>
      <c r="K12" s="53">
        <f t="shared" si="9"/>
        <v>0</v>
      </c>
      <c r="L12" s="69" t="b">
        <f t="shared" si="1"/>
        <v>0</v>
      </c>
      <c r="M12" s="57">
        <f t="shared" si="6"/>
        <v>0</v>
      </c>
      <c r="N12" s="70"/>
      <c r="O12" s="53">
        <f t="shared" si="10"/>
        <v>0</v>
      </c>
      <c r="P12" s="68" t="b">
        <f t="shared" si="2"/>
        <v>0</v>
      </c>
      <c r="Q12" s="71">
        <f t="shared" si="7"/>
        <v>0</v>
      </c>
      <c r="R12" s="72">
        <f t="shared" si="3"/>
        <v>0</v>
      </c>
      <c r="S12" s="73">
        <f t="shared" si="4"/>
        <v>1</v>
      </c>
    </row>
    <row r="13" spans="1:20" s="61" customFormat="1" ht="20.100000000000001" customHeight="1" x14ac:dyDescent="0.25">
      <c r="A13" s="62">
        <v>12</v>
      </c>
      <c r="B13" s="63" t="s">
        <v>23</v>
      </c>
      <c r="C13" s="64"/>
      <c r="D13" s="84"/>
      <c r="E13" s="85"/>
      <c r="F13" s="67"/>
      <c r="G13" s="68">
        <f t="shared" si="8"/>
        <v>0</v>
      </c>
      <c r="H13" s="69" t="b">
        <f t="shared" si="0"/>
        <v>0</v>
      </c>
      <c r="I13" s="55">
        <f t="shared" si="5"/>
        <v>0</v>
      </c>
      <c r="J13" s="70"/>
      <c r="K13" s="53">
        <f t="shared" si="9"/>
        <v>0</v>
      </c>
      <c r="L13" s="69" t="b">
        <f t="shared" si="1"/>
        <v>0</v>
      </c>
      <c r="M13" s="57">
        <f t="shared" si="6"/>
        <v>0</v>
      </c>
      <c r="N13" s="70"/>
      <c r="O13" s="53">
        <f t="shared" si="10"/>
        <v>0</v>
      </c>
      <c r="P13" s="68" t="b">
        <f t="shared" si="2"/>
        <v>0</v>
      </c>
      <c r="Q13" s="71">
        <f t="shared" si="7"/>
        <v>0</v>
      </c>
      <c r="R13" s="72">
        <f t="shared" si="3"/>
        <v>0</v>
      </c>
      <c r="S13" s="73">
        <f t="shared" si="4"/>
        <v>1</v>
      </c>
    </row>
    <row r="14" spans="1:20" s="61" customFormat="1" ht="20.100000000000001" customHeight="1" x14ac:dyDescent="0.25">
      <c r="A14" s="62">
        <v>13</v>
      </c>
      <c r="B14" s="63" t="s">
        <v>23</v>
      </c>
      <c r="C14" s="64"/>
      <c r="D14" s="84"/>
      <c r="E14" s="85"/>
      <c r="F14" s="67"/>
      <c r="G14" s="68">
        <f t="shared" si="8"/>
        <v>0</v>
      </c>
      <c r="H14" s="69" t="b">
        <f t="shared" si="0"/>
        <v>0</v>
      </c>
      <c r="I14" s="55">
        <f t="shared" si="5"/>
        <v>0</v>
      </c>
      <c r="J14" s="70"/>
      <c r="K14" s="53">
        <f t="shared" si="9"/>
        <v>0</v>
      </c>
      <c r="L14" s="69" t="b">
        <f t="shared" si="1"/>
        <v>0</v>
      </c>
      <c r="M14" s="57">
        <f t="shared" si="6"/>
        <v>0</v>
      </c>
      <c r="N14" s="70"/>
      <c r="O14" s="53">
        <f t="shared" si="10"/>
        <v>0</v>
      </c>
      <c r="P14" s="68" t="b">
        <f t="shared" si="2"/>
        <v>0</v>
      </c>
      <c r="Q14" s="71">
        <f t="shared" si="7"/>
        <v>0</v>
      </c>
      <c r="R14" s="72">
        <f t="shared" si="3"/>
        <v>0</v>
      </c>
      <c r="S14" s="73">
        <f t="shared" si="4"/>
        <v>1</v>
      </c>
    </row>
    <row r="15" spans="1:20" s="61" customFormat="1" ht="20.100000000000001" customHeight="1" x14ac:dyDescent="0.25">
      <c r="A15" s="62">
        <v>14</v>
      </c>
      <c r="B15" s="63" t="s">
        <v>23</v>
      </c>
      <c r="C15" s="64"/>
      <c r="D15" s="84"/>
      <c r="E15" s="85"/>
      <c r="F15" s="67"/>
      <c r="G15" s="68">
        <f t="shared" si="8"/>
        <v>0</v>
      </c>
      <c r="H15" s="69" t="b">
        <f t="shared" si="0"/>
        <v>0</v>
      </c>
      <c r="I15" s="55">
        <f t="shared" si="5"/>
        <v>0</v>
      </c>
      <c r="J15" s="70"/>
      <c r="K15" s="53">
        <f t="shared" si="9"/>
        <v>0</v>
      </c>
      <c r="L15" s="69" t="b">
        <f t="shared" si="1"/>
        <v>0</v>
      </c>
      <c r="M15" s="57">
        <f t="shared" si="6"/>
        <v>0</v>
      </c>
      <c r="N15" s="70"/>
      <c r="O15" s="53">
        <f t="shared" si="10"/>
        <v>0</v>
      </c>
      <c r="P15" s="68" t="b">
        <f t="shared" si="2"/>
        <v>0</v>
      </c>
      <c r="Q15" s="71">
        <f t="shared" si="7"/>
        <v>0</v>
      </c>
      <c r="R15" s="72">
        <f t="shared" si="3"/>
        <v>0</v>
      </c>
      <c r="S15" s="73">
        <f t="shared" si="4"/>
        <v>1</v>
      </c>
    </row>
    <row r="16" spans="1:20" s="61" customFormat="1" ht="20.100000000000001" customHeight="1" x14ac:dyDescent="0.25">
      <c r="A16" s="62">
        <v>15</v>
      </c>
      <c r="B16" s="49" t="s">
        <v>23</v>
      </c>
      <c r="C16" s="49"/>
      <c r="D16" s="84"/>
      <c r="E16" s="85"/>
      <c r="F16" s="67"/>
      <c r="G16" s="68">
        <f t="shared" si="8"/>
        <v>0</v>
      </c>
      <c r="H16" s="69" t="b">
        <f t="shared" si="0"/>
        <v>0</v>
      </c>
      <c r="I16" s="55">
        <f t="shared" si="5"/>
        <v>0</v>
      </c>
      <c r="J16" s="70"/>
      <c r="K16" s="53">
        <f t="shared" si="9"/>
        <v>0</v>
      </c>
      <c r="L16" s="69" t="b">
        <f t="shared" si="1"/>
        <v>0</v>
      </c>
      <c r="M16" s="57">
        <f t="shared" si="6"/>
        <v>0</v>
      </c>
      <c r="N16" s="70"/>
      <c r="O16" s="53">
        <f t="shared" si="10"/>
        <v>0</v>
      </c>
      <c r="P16" s="68" t="b">
        <f t="shared" si="2"/>
        <v>0</v>
      </c>
      <c r="Q16" s="71">
        <f t="shared" si="7"/>
        <v>0</v>
      </c>
      <c r="R16" s="72">
        <f t="shared" si="3"/>
        <v>0</v>
      </c>
      <c r="S16" s="73">
        <f t="shared" si="4"/>
        <v>1</v>
      </c>
    </row>
    <row r="17" spans="1:19" s="61" customFormat="1" ht="20.100000000000001" customHeight="1" x14ac:dyDescent="0.25">
      <c r="A17" s="62">
        <v>16</v>
      </c>
      <c r="B17" s="64" t="s">
        <v>23</v>
      </c>
      <c r="C17" s="64"/>
      <c r="D17" s="84"/>
      <c r="E17" s="85"/>
      <c r="F17" s="67"/>
      <c r="G17" s="68">
        <f t="shared" si="8"/>
        <v>0</v>
      </c>
      <c r="H17" s="69" t="b">
        <f t="shared" si="0"/>
        <v>0</v>
      </c>
      <c r="I17" s="55">
        <f t="shared" si="5"/>
        <v>0</v>
      </c>
      <c r="J17" s="70"/>
      <c r="K17" s="53">
        <f t="shared" si="9"/>
        <v>0</v>
      </c>
      <c r="L17" s="69" t="b">
        <f t="shared" si="1"/>
        <v>0</v>
      </c>
      <c r="M17" s="57">
        <f t="shared" si="6"/>
        <v>0</v>
      </c>
      <c r="N17" s="70"/>
      <c r="O17" s="53">
        <f t="shared" si="10"/>
        <v>0</v>
      </c>
      <c r="P17" s="68" t="b">
        <f t="shared" si="2"/>
        <v>0</v>
      </c>
      <c r="Q17" s="71">
        <f t="shared" si="7"/>
        <v>0</v>
      </c>
      <c r="R17" s="72">
        <f t="shared" si="3"/>
        <v>0</v>
      </c>
      <c r="S17" s="73">
        <f t="shared" si="4"/>
        <v>1</v>
      </c>
    </row>
    <row r="18" spans="1:19" s="61" customFormat="1" ht="20.100000000000001" customHeight="1" x14ac:dyDescent="0.25">
      <c r="A18" s="62">
        <v>17</v>
      </c>
      <c r="B18" s="64" t="s">
        <v>23</v>
      </c>
      <c r="C18" s="64"/>
      <c r="D18" s="84"/>
      <c r="E18" s="85"/>
      <c r="F18" s="67"/>
      <c r="G18" s="68">
        <f t="shared" si="8"/>
        <v>0</v>
      </c>
      <c r="H18" s="69" t="b">
        <f t="shared" si="0"/>
        <v>0</v>
      </c>
      <c r="I18" s="55">
        <f t="shared" si="5"/>
        <v>0</v>
      </c>
      <c r="J18" s="70"/>
      <c r="K18" s="53">
        <f t="shared" si="9"/>
        <v>0</v>
      </c>
      <c r="L18" s="69" t="b">
        <f t="shared" si="1"/>
        <v>0</v>
      </c>
      <c r="M18" s="57">
        <f t="shared" si="6"/>
        <v>0</v>
      </c>
      <c r="N18" s="70"/>
      <c r="O18" s="53">
        <f t="shared" si="10"/>
        <v>0</v>
      </c>
      <c r="P18" s="68" t="b">
        <f t="shared" si="2"/>
        <v>0</v>
      </c>
      <c r="Q18" s="71">
        <f t="shared" si="7"/>
        <v>0</v>
      </c>
      <c r="R18" s="72">
        <f t="shared" si="3"/>
        <v>0</v>
      </c>
      <c r="S18" s="73">
        <f t="shared" si="4"/>
        <v>1</v>
      </c>
    </row>
    <row r="19" spans="1:19" s="61" customFormat="1" ht="20.100000000000001" customHeight="1" x14ac:dyDescent="0.25">
      <c r="A19" s="62">
        <v>18</v>
      </c>
      <c r="B19" s="64" t="s">
        <v>23</v>
      </c>
      <c r="C19" s="64"/>
      <c r="D19" s="84"/>
      <c r="E19" s="86"/>
      <c r="F19" s="67"/>
      <c r="G19" s="68">
        <f t="shared" si="8"/>
        <v>0</v>
      </c>
      <c r="H19" s="69" t="b">
        <f t="shared" si="0"/>
        <v>0</v>
      </c>
      <c r="I19" s="55">
        <f t="shared" si="5"/>
        <v>0</v>
      </c>
      <c r="J19" s="70"/>
      <c r="K19" s="53">
        <f t="shared" si="9"/>
        <v>0</v>
      </c>
      <c r="L19" s="69" t="b">
        <f t="shared" si="1"/>
        <v>0</v>
      </c>
      <c r="M19" s="57">
        <f t="shared" si="6"/>
        <v>0</v>
      </c>
      <c r="N19" s="70"/>
      <c r="O19" s="53">
        <f t="shared" si="10"/>
        <v>0</v>
      </c>
      <c r="P19" s="68" t="b">
        <f t="shared" si="2"/>
        <v>0</v>
      </c>
      <c r="Q19" s="71">
        <f t="shared" si="7"/>
        <v>0</v>
      </c>
      <c r="R19" s="72">
        <f t="shared" si="3"/>
        <v>0</v>
      </c>
      <c r="S19" s="73">
        <f t="shared" si="4"/>
        <v>1</v>
      </c>
    </row>
    <row r="20" spans="1:19" s="61" customFormat="1" ht="20.100000000000001" customHeight="1" x14ac:dyDescent="0.25">
      <c r="A20" s="62">
        <v>19</v>
      </c>
      <c r="B20" s="64" t="s">
        <v>23</v>
      </c>
      <c r="C20" s="64"/>
      <c r="D20" s="84"/>
      <c r="E20" s="85"/>
      <c r="F20" s="67"/>
      <c r="G20" s="68">
        <f t="shared" si="8"/>
        <v>0</v>
      </c>
      <c r="H20" s="69" t="b">
        <f t="shared" si="0"/>
        <v>0</v>
      </c>
      <c r="I20" s="55">
        <f t="shared" si="5"/>
        <v>0</v>
      </c>
      <c r="J20" s="70"/>
      <c r="K20" s="53">
        <f t="shared" si="9"/>
        <v>0</v>
      </c>
      <c r="L20" s="69" t="b">
        <f t="shared" si="1"/>
        <v>0</v>
      </c>
      <c r="M20" s="57">
        <f t="shared" si="6"/>
        <v>0</v>
      </c>
      <c r="N20" s="70"/>
      <c r="O20" s="53">
        <f t="shared" si="10"/>
        <v>0</v>
      </c>
      <c r="P20" s="68" t="b">
        <f t="shared" si="2"/>
        <v>0</v>
      </c>
      <c r="Q20" s="71">
        <f t="shared" si="7"/>
        <v>0</v>
      </c>
      <c r="R20" s="72">
        <f t="shared" si="3"/>
        <v>0</v>
      </c>
      <c r="S20" s="73">
        <f t="shared" si="4"/>
        <v>1</v>
      </c>
    </row>
    <row r="21" spans="1:19" s="61" customFormat="1" ht="20.100000000000001" customHeight="1" x14ac:dyDescent="0.25">
      <c r="A21" s="62">
        <v>20</v>
      </c>
      <c r="B21" s="64" t="s">
        <v>23</v>
      </c>
      <c r="C21" s="64"/>
      <c r="D21" s="84"/>
      <c r="E21" s="85"/>
      <c r="F21" s="67"/>
      <c r="G21" s="68">
        <f t="shared" si="8"/>
        <v>0</v>
      </c>
      <c r="H21" s="69" t="b">
        <f t="shared" si="0"/>
        <v>0</v>
      </c>
      <c r="I21" s="55">
        <f t="shared" si="5"/>
        <v>0</v>
      </c>
      <c r="J21" s="70"/>
      <c r="K21" s="53">
        <f t="shared" si="9"/>
        <v>0</v>
      </c>
      <c r="L21" s="69" t="b">
        <f t="shared" si="1"/>
        <v>0</v>
      </c>
      <c r="M21" s="57">
        <f t="shared" si="6"/>
        <v>0</v>
      </c>
      <c r="N21" s="70"/>
      <c r="O21" s="53">
        <f t="shared" si="10"/>
        <v>0</v>
      </c>
      <c r="P21" s="68" t="b">
        <f t="shared" si="2"/>
        <v>0</v>
      </c>
      <c r="Q21" s="71">
        <f t="shared" si="7"/>
        <v>0</v>
      </c>
      <c r="R21" s="72">
        <f t="shared" si="3"/>
        <v>0</v>
      </c>
      <c r="S21" s="73">
        <f t="shared" si="4"/>
        <v>1</v>
      </c>
    </row>
    <row r="22" spans="1:19" s="61" customFormat="1" ht="20.100000000000001" customHeight="1" x14ac:dyDescent="0.25">
      <c r="A22" s="62">
        <v>21</v>
      </c>
      <c r="B22" s="64" t="s">
        <v>24</v>
      </c>
      <c r="C22" s="64"/>
      <c r="D22" s="84"/>
      <c r="E22" s="85"/>
      <c r="F22" s="67"/>
      <c r="G22" s="68">
        <f t="shared" si="8"/>
        <v>0</v>
      </c>
      <c r="H22" s="69" t="b">
        <f t="shared" si="0"/>
        <v>0</v>
      </c>
      <c r="I22" s="55">
        <f t="shared" si="5"/>
        <v>0</v>
      </c>
      <c r="J22" s="70"/>
      <c r="K22" s="53">
        <f t="shared" si="9"/>
        <v>0</v>
      </c>
      <c r="L22" s="69" t="b">
        <f t="shared" si="1"/>
        <v>0</v>
      </c>
      <c r="M22" s="57">
        <f t="shared" si="6"/>
        <v>0</v>
      </c>
      <c r="N22" s="70"/>
      <c r="O22" s="53">
        <f t="shared" si="10"/>
        <v>0</v>
      </c>
      <c r="P22" s="68" t="b">
        <f t="shared" si="2"/>
        <v>0</v>
      </c>
      <c r="Q22" s="71">
        <f t="shared" si="7"/>
        <v>0</v>
      </c>
      <c r="R22" s="72">
        <f t="shared" si="3"/>
        <v>0</v>
      </c>
      <c r="S22" s="73">
        <f t="shared" si="4"/>
        <v>1</v>
      </c>
    </row>
    <row r="23" spans="1:19" s="61" customFormat="1" ht="20.100000000000001" customHeight="1" x14ac:dyDescent="0.25">
      <c r="A23" s="62">
        <v>22</v>
      </c>
      <c r="B23" s="64" t="s">
        <v>24</v>
      </c>
      <c r="C23" s="64"/>
      <c r="D23" s="84"/>
      <c r="E23" s="85"/>
      <c r="F23" s="67"/>
      <c r="G23" s="68">
        <f t="shared" si="8"/>
        <v>0</v>
      </c>
      <c r="H23" s="69" t="b">
        <f t="shared" si="0"/>
        <v>0</v>
      </c>
      <c r="I23" s="55">
        <f t="shared" si="5"/>
        <v>0</v>
      </c>
      <c r="J23" s="70"/>
      <c r="K23" s="53">
        <f t="shared" si="9"/>
        <v>0</v>
      </c>
      <c r="L23" s="69" t="b">
        <f t="shared" si="1"/>
        <v>0</v>
      </c>
      <c r="M23" s="57">
        <f t="shared" si="6"/>
        <v>0</v>
      </c>
      <c r="N23" s="70"/>
      <c r="O23" s="53">
        <f t="shared" si="10"/>
        <v>0</v>
      </c>
      <c r="P23" s="68" t="b">
        <f t="shared" si="2"/>
        <v>0</v>
      </c>
      <c r="Q23" s="71">
        <f t="shared" si="7"/>
        <v>0</v>
      </c>
      <c r="R23" s="72">
        <f t="shared" si="3"/>
        <v>0</v>
      </c>
      <c r="S23" s="73">
        <f t="shared" si="4"/>
        <v>1</v>
      </c>
    </row>
    <row r="24" spans="1:19" s="61" customFormat="1" ht="20.100000000000001" customHeight="1" x14ac:dyDescent="0.25">
      <c r="A24" s="62">
        <v>23</v>
      </c>
      <c r="B24" s="64" t="s">
        <v>24</v>
      </c>
      <c r="C24" s="64"/>
      <c r="D24" s="84"/>
      <c r="E24" s="86"/>
      <c r="F24" s="67"/>
      <c r="G24" s="68">
        <f t="shared" si="8"/>
        <v>0</v>
      </c>
      <c r="H24" s="69" t="b">
        <f t="shared" si="0"/>
        <v>0</v>
      </c>
      <c r="I24" s="55">
        <f t="shared" si="5"/>
        <v>0</v>
      </c>
      <c r="J24" s="70"/>
      <c r="K24" s="53">
        <f t="shared" si="9"/>
        <v>0</v>
      </c>
      <c r="L24" s="69" t="b">
        <f t="shared" si="1"/>
        <v>0</v>
      </c>
      <c r="M24" s="57">
        <f t="shared" si="6"/>
        <v>0</v>
      </c>
      <c r="N24" s="70"/>
      <c r="O24" s="53">
        <f t="shared" si="10"/>
        <v>0</v>
      </c>
      <c r="P24" s="68" t="b">
        <f t="shared" si="2"/>
        <v>0</v>
      </c>
      <c r="Q24" s="71">
        <f t="shared" si="7"/>
        <v>0</v>
      </c>
      <c r="R24" s="72">
        <f t="shared" si="3"/>
        <v>0</v>
      </c>
      <c r="S24" s="73">
        <f t="shared" si="4"/>
        <v>1</v>
      </c>
    </row>
    <row r="25" spans="1:19" s="61" customFormat="1" ht="20.100000000000001" customHeight="1" x14ac:dyDescent="0.25">
      <c r="A25" s="62">
        <v>24</v>
      </c>
      <c r="B25" s="64" t="s">
        <v>24</v>
      </c>
      <c r="C25" s="64"/>
      <c r="D25" s="84"/>
      <c r="E25" s="85"/>
      <c r="F25" s="67"/>
      <c r="G25" s="68">
        <f t="shared" si="8"/>
        <v>0</v>
      </c>
      <c r="H25" s="69" t="b">
        <f t="shared" si="0"/>
        <v>0</v>
      </c>
      <c r="I25" s="55">
        <f t="shared" si="5"/>
        <v>0</v>
      </c>
      <c r="J25" s="70"/>
      <c r="K25" s="53">
        <f t="shared" si="9"/>
        <v>0</v>
      </c>
      <c r="L25" s="69" t="b">
        <f t="shared" si="1"/>
        <v>0</v>
      </c>
      <c r="M25" s="57">
        <f t="shared" si="6"/>
        <v>0</v>
      </c>
      <c r="N25" s="70"/>
      <c r="O25" s="53">
        <f t="shared" si="10"/>
        <v>0</v>
      </c>
      <c r="P25" s="68" t="b">
        <f t="shared" si="2"/>
        <v>0</v>
      </c>
      <c r="Q25" s="71">
        <f t="shared" si="7"/>
        <v>0</v>
      </c>
      <c r="R25" s="72">
        <f t="shared" si="3"/>
        <v>0</v>
      </c>
      <c r="S25" s="73">
        <f t="shared" si="4"/>
        <v>1</v>
      </c>
    </row>
    <row r="26" spans="1:19" s="61" customFormat="1" ht="20.100000000000001" customHeight="1" x14ac:dyDescent="0.25">
      <c r="A26" s="62">
        <v>25</v>
      </c>
      <c r="B26" s="64" t="s">
        <v>24</v>
      </c>
      <c r="C26" s="64"/>
      <c r="D26" s="84"/>
      <c r="E26" s="85"/>
      <c r="F26" s="67"/>
      <c r="G26" s="68">
        <f t="shared" si="8"/>
        <v>0</v>
      </c>
      <c r="H26" s="69" t="b">
        <f t="shared" si="0"/>
        <v>0</v>
      </c>
      <c r="I26" s="55">
        <f t="shared" si="5"/>
        <v>0</v>
      </c>
      <c r="J26" s="70"/>
      <c r="K26" s="53">
        <f t="shared" si="9"/>
        <v>0</v>
      </c>
      <c r="L26" s="69" t="b">
        <f t="shared" si="1"/>
        <v>0</v>
      </c>
      <c r="M26" s="57">
        <f t="shared" si="6"/>
        <v>0</v>
      </c>
      <c r="N26" s="70"/>
      <c r="O26" s="53">
        <f t="shared" si="10"/>
        <v>0</v>
      </c>
      <c r="P26" s="68" t="b">
        <f t="shared" si="2"/>
        <v>0</v>
      </c>
      <c r="Q26" s="71">
        <f t="shared" si="7"/>
        <v>0</v>
      </c>
      <c r="R26" s="72">
        <f t="shared" si="3"/>
        <v>0</v>
      </c>
      <c r="S26" s="73">
        <f t="shared" si="4"/>
        <v>1</v>
      </c>
    </row>
    <row r="27" spans="1:19" s="61" customFormat="1" ht="20.100000000000001" customHeight="1" x14ac:dyDescent="0.25">
      <c r="A27" s="62">
        <v>26</v>
      </c>
      <c r="B27" s="64" t="s">
        <v>24</v>
      </c>
      <c r="C27" s="64"/>
      <c r="D27" s="84"/>
      <c r="E27" s="85"/>
      <c r="F27" s="67"/>
      <c r="G27" s="68">
        <f t="shared" si="8"/>
        <v>0</v>
      </c>
      <c r="H27" s="69" t="b">
        <f t="shared" si="0"/>
        <v>0</v>
      </c>
      <c r="I27" s="55">
        <f t="shared" si="5"/>
        <v>0</v>
      </c>
      <c r="J27" s="70"/>
      <c r="K27" s="53">
        <f t="shared" si="9"/>
        <v>0</v>
      </c>
      <c r="L27" s="69" t="b">
        <f t="shared" si="1"/>
        <v>0</v>
      </c>
      <c r="M27" s="57">
        <f t="shared" si="6"/>
        <v>0</v>
      </c>
      <c r="N27" s="70"/>
      <c r="O27" s="53">
        <f t="shared" si="10"/>
        <v>0</v>
      </c>
      <c r="P27" s="68" t="b">
        <f t="shared" si="2"/>
        <v>0</v>
      </c>
      <c r="Q27" s="71">
        <f t="shared" si="7"/>
        <v>0</v>
      </c>
      <c r="R27" s="72">
        <f t="shared" si="3"/>
        <v>0</v>
      </c>
      <c r="S27" s="73">
        <f t="shared" si="4"/>
        <v>1</v>
      </c>
    </row>
    <row r="28" spans="1:19" s="61" customFormat="1" ht="20.100000000000001" customHeight="1" x14ac:dyDescent="0.25">
      <c r="A28" s="62">
        <v>27</v>
      </c>
      <c r="B28" s="64" t="s">
        <v>24</v>
      </c>
      <c r="C28" s="64"/>
      <c r="D28" s="84"/>
      <c r="E28" s="85"/>
      <c r="F28" s="67"/>
      <c r="G28" s="68">
        <f t="shared" si="8"/>
        <v>0</v>
      </c>
      <c r="H28" s="69" t="b">
        <f t="shared" si="0"/>
        <v>0</v>
      </c>
      <c r="I28" s="55">
        <f t="shared" si="5"/>
        <v>0</v>
      </c>
      <c r="J28" s="70"/>
      <c r="K28" s="53">
        <f t="shared" si="9"/>
        <v>0</v>
      </c>
      <c r="L28" s="69" t="b">
        <f t="shared" si="1"/>
        <v>0</v>
      </c>
      <c r="M28" s="57">
        <f t="shared" si="6"/>
        <v>0</v>
      </c>
      <c r="N28" s="70"/>
      <c r="O28" s="53">
        <f t="shared" si="10"/>
        <v>0</v>
      </c>
      <c r="P28" s="68" t="b">
        <f t="shared" si="2"/>
        <v>0</v>
      </c>
      <c r="Q28" s="71">
        <f t="shared" si="7"/>
        <v>0</v>
      </c>
      <c r="R28" s="72">
        <f t="shared" si="3"/>
        <v>0</v>
      </c>
      <c r="S28" s="73">
        <f t="shared" si="4"/>
        <v>1</v>
      </c>
    </row>
    <row r="29" spans="1:19" s="61" customFormat="1" ht="20.100000000000001" customHeight="1" x14ac:dyDescent="0.25">
      <c r="A29" s="62">
        <v>28</v>
      </c>
      <c r="B29" s="87" t="s">
        <v>24</v>
      </c>
      <c r="C29" s="49"/>
      <c r="D29" s="84"/>
      <c r="E29" s="85"/>
      <c r="F29" s="67"/>
      <c r="G29" s="68">
        <f t="shared" si="8"/>
        <v>0</v>
      </c>
      <c r="H29" s="69" t="b">
        <f t="shared" si="0"/>
        <v>0</v>
      </c>
      <c r="I29" s="55">
        <f t="shared" si="5"/>
        <v>0</v>
      </c>
      <c r="J29" s="70"/>
      <c r="K29" s="53">
        <f t="shared" si="9"/>
        <v>0</v>
      </c>
      <c r="L29" s="69" t="b">
        <f t="shared" si="1"/>
        <v>0</v>
      </c>
      <c r="M29" s="57">
        <f t="shared" si="6"/>
        <v>0</v>
      </c>
      <c r="N29" s="70"/>
      <c r="O29" s="53">
        <f t="shared" si="10"/>
        <v>0</v>
      </c>
      <c r="P29" s="68" t="b">
        <f t="shared" si="2"/>
        <v>0</v>
      </c>
      <c r="Q29" s="71">
        <f t="shared" si="7"/>
        <v>0</v>
      </c>
      <c r="R29" s="72">
        <f t="shared" si="3"/>
        <v>0</v>
      </c>
      <c r="S29" s="73">
        <f t="shared" si="4"/>
        <v>1</v>
      </c>
    </row>
    <row r="30" spans="1:19" s="61" customFormat="1" ht="20.100000000000001" customHeight="1" x14ac:dyDescent="0.25">
      <c r="A30" s="62">
        <v>29</v>
      </c>
      <c r="B30" s="76" t="s">
        <v>24</v>
      </c>
      <c r="C30" s="64"/>
      <c r="D30" s="84"/>
      <c r="E30" s="85"/>
      <c r="F30" s="67"/>
      <c r="G30" s="68">
        <f t="shared" si="8"/>
        <v>0</v>
      </c>
      <c r="H30" s="69" t="b">
        <f t="shared" si="0"/>
        <v>0</v>
      </c>
      <c r="I30" s="55">
        <f t="shared" si="5"/>
        <v>0</v>
      </c>
      <c r="J30" s="70"/>
      <c r="K30" s="53">
        <f t="shared" si="9"/>
        <v>0</v>
      </c>
      <c r="L30" s="69" t="b">
        <f t="shared" si="1"/>
        <v>0</v>
      </c>
      <c r="M30" s="57">
        <f t="shared" si="6"/>
        <v>0</v>
      </c>
      <c r="N30" s="70"/>
      <c r="O30" s="53">
        <f t="shared" si="10"/>
        <v>0</v>
      </c>
      <c r="P30" s="68" t="b">
        <f t="shared" si="2"/>
        <v>0</v>
      </c>
      <c r="Q30" s="71">
        <f t="shared" si="7"/>
        <v>0</v>
      </c>
      <c r="R30" s="72">
        <f t="shared" si="3"/>
        <v>0</v>
      </c>
      <c r="S30" s="73">
        <f t="shared" si="4"/>
        <v>1</v>
      </c>
    </row>
    <row r="31" spans="1:19" s="61" customFormat="1" ht="20.100000000000001" customHeight="1" x14ac:dyDescent="0.25">
      <c r="A31" s="62">
        <v>30</v>
      </c>
      <c r="B31" s="76" t="s">
        <v>24</v>
      </c>
      <c r="C31" s="64"/>
      <c r="D31" s="84"/>
      <c r="E31" s="86"/>
      <c r="F31" s="67"/>
      <c r="G31" s="68">
        <f t="shared" si="8"/>
        <v>0</v>
      </c>
      <c r="H31" s="69" t="b">
        <f t="shared" si="0"/>
        <v>0</v>
      </c>
      <c r="I31" s="55">
        <f t="shared" si="5"/>
        <v>0</v>
      </c>
      <c r="J31" s="70"/>
      <c r="K31" s="53">
        <f t="shared" si="9"/>
        <v>0</v>
      </c>
      <c r="L31" s="69" t="b">
        <f t="shared" si="1"/>
        <v>0</v>
      </c>
      <c r="M31" s="57">
        <f t="shared" si="6"/>
        <v>0</v>
      </c>
      <c r="N31" s="70"/>
      <c r="O31" s="53">
        <f t="shared" si="10"/>
        <v>0</v>
      </c>
      <c r="P31" s="68" t="b">
        <f t="shared" si="2"/>
        <v>0</v>
      </c>
      <c r="Q31" s="71">
        <f t="shared" si="7"/>
        <v>0</v>
      </c>
      <c r="R31" s="72">
        <f t="shared" si="3"/>
        <v>0</v>
      </c>
      <c r="S31" s="73">
        <f t="shared" si="4"/>
        <v>1</v>
      </c>
    </row>
    <row r="32" spans="1:19" s="61" customFormat="1" ht="20.100000000000001" customHeight="1" x14ac:dyDescent="0.25">
      <c r="A32" s="62">
        <v>31</v>
      </c>
      <c r="B32" s="76" t="s">
        <v>24</v>
      </c>
      <c r="C32" s="64"/>
      <c r="D32" s="84"/>
      <c r="E32" s="85"/>
      <c r="F32" s="67"/>
      <c r="G32" s="68">
        <f t="shared" si="8"/>
        <v>0</v>
      </c>
      <c r="H32" s="69" t="b">
        <f t="shared" si="0"/>
        <v>0</v>
      </c>
      <c r="I32" s="55">
        <f t="shared" si="5"/>
        <v>0</v>
      </c>
      <c r="J32" s="70"/>
      <c r="K32" s="53">
        <f t="shared" si="9"/>
        <v>0</v>
      </c>
      <c r="L32" s="69" t="b">
        <f t="shared" si="1"/>
        <v>0</v>
      </c>
      <c r="M32" s="57">
        <f t="shared" si="6"/>
        <v>0</v>
      </c>
      <c r="N32" s="70"/>
      <c r="O32" s="53">
        <f t="shared" si="10"/>
        <v>0</v>
      </c>
      <c r="P32" s="68" t="b">
        <f t="shared" si="2"/>
        <v>0</v>
      </c>
      <c r="Q32" s="71">
        <f t="shared" si="7"/>
        <v>0</v>
      </c>
      <c r="R32" s="72">
        <f t="shared" si="3"/>
        <v>0</v>
      </c>
      <c r="S32" s="73">
        <f t="shared" si="4"/>
        <v>1</v>
      </c>
    </row>
    <row r="33" spans="1:19" s="61" customFormat="1" ht="20.100000000000001" customHeight="1" x14ac:dyDescent="0.25">
      <c r="A33" s="62">
        <v>32</v>
      </c>
      <c r="B33" s="76" t="s">
        <v>24</v>
      </c>
      <c r="C33" s="64"/>
      <c r="D33" s="84"/>
      <c r="E33" s="85"/>
      <c r="F33" s="67"/>
      <c r="G33" s="68">
        <f t="shared" si="8"/>
        <v>0</v>
      </c>
      <c r="H33" s="69" t="b">
        <f t="shared" si="0"/>
        <v>0</v>
      </c>
      <c r="I33" s="55">
        <f t="shared" si="5"/>
        <v>0</v>
      </c>
      <c r="J33" s="70"/>
      <c r="K33" s="53">
        <f t="shared" si="9"/>
        <v>0</v>
      </c>
      <c r="L33" s="69" t="b">
        <f t="shared" si="1"/>
        <v>0</v>
      </c>
      <c r="M33" s="57">
        <f t="shared" si="6"/>
        <v>0</v>
      </c>
      <c r="N33" s="70"/>
      <c r="O33" s="53">
        <f t="shared" si="10"/>
        <v>0</v>
      </c>
      <c r="P33" s="68" t="b">
        <f t="shared" si="2"/>
        <v>0</v>
      </c>
      <c r="Q33" s="71">
        <f t="shared" si="7"/>
        <v>0</v>
      </c>
      <c r="R33" s="72">
        <f t="shared" si="3"/>
        <v>0</v>
      </c>
      <c r="S33" s="73">
        <f t="shared" si="4"/>
        <v>1</v>
      </c>
    </row>
    <row r="34" spans="1:19" s="61" customFormat="1" ht="20.100000000000001" customHeight="1" x14ac:dyDescent="0.25">
      <c r="A34" s="62">
        <v>33</v>
      </c>
      <c r="B34" s="76" t="s">
        <v>23</v>
      </c>
      <c r="C34" s="64"/>
      <c r="D34" s="84"/>
      <c r="E34" s="86"/>
      <c r="F34" s="67"/>
      <c r="G34" s="68">
        <f t="shared" si="8"/>
        <v>0</v>
      </c>
      <c r="H34" s="69" t="b">
        <f t="shared" ref="H34:H65" si="11">IF(G34&gt;0,RANK(G34,$G$2:$G$51,0))</f>
        <v>0</v>
      </c>
      <c r="I34" s="55">
        <f t="shared" si="5"/>
        <v>0</v>
      </c>
      <c r="J34" s="70"/>
      <c r="K34" s="53">
        <f t="shared" si="9"/>
        <v>0</v>
      </c>
      <c r="L34" s="69" t="b">
        <f t="shared" ref="L34:L65" si="12">IF(K34&gt;0,RANK(K34,$K$2:$K$51,0))</f>
        <v>0</v>
      </c>
      <c r="M34" s="57">
        <f t="shared" si="6"/>
        <v>0</v>
      </c>
      <c r="N34" s="70"/>
      <c r="O34" s="53">
        <f t="shared" si="10"/>
        <v>0</v>
      </c>
      <c r="P34" s="68" t="b">
        <f t="shared" ref="P34:P65" si="13">IF(O34&gt;0,RANK(O34,$O$2:$O$51,0))</f>
        <v>0</v>
      </c>
      <c r="Q34" s="71">
        <f t="shared" si="7"/>
        <v>0</v>
      </c>
      <c r="R34" s="72">
        <f t="shared" si="3"/>
        <v>0</v>
      </c>
      <c r="S34" s="73">
        <f t="shared" ref="S34:S65" si="14">RANK(R34,$R$2:$R$51)</f>
        <v>1</v>
      </c>
    </row>
    <row r="35" spans="1:19" s="61" customFormat="1" ht="20.100000000000001" customHeight="1" x14ac:dyDescent="0.25">
      <c r="A35" s="62">
        <v>34</v>
      </c>
      <c r="B35" s="76" t="s">
        <v>30</v>
      </c>
      <c r="C35" s="64"/>
      <c r="D35" s="84"/>
      <c r="E35" s="85"/>
      <c r="F35" s="67"/>
      <c r="G35" s="68">
        <f t="shared" si="8"/>
        <v>0</v>
      </c>
      <c r="H35" s="69" t="b">
        <f t="shared" si="11"/>
        <v>0</v>
      </c>
      <c r="I35" s="55">
        <f t="shared" si="5"/>
        <v>0</v>
      </c>
      <c r="J35" s="70"/>
      <c r="K35" s="53">
        <f t="shared" si="9"/>
        <v>0</v>
      </c>
      <c r="L35" s="69" t="b">
        <f t="shared" si="12"/>
        <v>0</v>
      </c>
      <c r="M35" s="57">
        <f t="shared" si="6"/>
        <v>0</v>
      </c>
      <c r="N35" s="70"/>
      <c r="O35" s="53">
        <f t="shared" si="10"/>
        <v>0</v>
      </c>
      <c r="P35" s="68" t="b">
        <f t="shared" si="13"/>
        <v>0</v>
      </c>
      <c r="Q35" s="71">
        <f t="shared" si="7"/>
        <v>0</v>
      </c>
      <c r="R35" s="72">
        <f t="shared" si="3"/>
        <v>0</v>
      </c>
      <c r="S35" s="73">
        <f t="shared" si="14"/>
        <v>1</v>
      </c>
    </row>
    <row r="36" spans="1:19" s="61" customFormat="1" ht="20.100000000000001" customHeight="1" x14ac:dyDescent="0.25">
      <c r="A36" s="62">
        <v>35</v>
      </c>
      <c r="B36" s="76"/>
      <c r="C36" s="64"/>
      <c r="D36" s="84"/>
      <c r="E36" s="85"/>
      <c r="F36" s="67"/>
      <c r="G36" s="68">
        <f t="shared" si="8"/>
        <v>0</v>
      </c>
      <c r="H36" s="69" t="b">
        <f t="shared" si="11"/>
        <v>0</v>
      </c>
      <c r="I36" s="55">
        <f t="shared" si="5"/>
        <v>0</v>
      </c>
      <c r="J36" s="70"/>
      <c r="K36" s="53">
        <f t="shared" si="9"/>
        <v>0</v>
      </c>
      <c r="L36" s="69" t="b">
        <f t="shared" si="12"/>
        <v>0</v>
      </c>
      <c r="M36" s="57">
        <f t="shared" si="6"/>
        <v>0</v>
      </c>
      <c r="N36" s="70"/>
      <c r="O36" s="53">
        <f t="shared" si="10"/>
        <v>0</v>
      </c>
      <c r="P36" s="68" t="b">
        <f t="shared" si="13"/>
        <v>0</v>
      </c>
      <c r="Q36" s="71">
        <f t="shared" si="7"/>
        <v>0</v>
      </c>
      <c r="R36" s="72">
        <f t="shared" si="3"/>
        <v>0</v>
      </c>
      <c r="S36" s="73">
        <f t="shared" si="14"/>
        <v>1</v>
      </c>
    </row>
    <row r="37" spans="1:19" s="61" customFormat="1" ht="20.100000000000001" customHeight="1" x14ac:dyDescent="0.25">
      <c r="A37" s="62">
        <v>36</v>
      </c>
      <c r="B37" s="76"/>
      <c r="C37" s="64"/>
      <c r="D37" s="84"/>
      <c r="E37" s="85"/>
      <c r="F37" s="67"/>
      <c r="G37" s="68">
        <f t="shared" si="8"/>
        <v>0</v>
      </c>
      <c r="H37" s="69" t="b">
        <f t="shared" si="11"/>
        <v>0</v>
      </c>
      <c r="I37" s="55">
        <f t="shared" si="5"/>
        <v>0</v>
      </c>
      <c r="J37" s="70"/>
      <c r="K37" s="53">
        <f t="shared" si="9"/>
        <v>0</v>
      </c>
      <c r="L37" s="69" t="b">
        <f t="shared" si="12"/>
        <v>0</v>
      </c>
      <c r="M37" s="57">
        <f t="shared" si="6"/>
        <v>0</v>
      </c>
      <c r="N37" s="70"/>
      <c r="O37" s="53">
        <f t="shared" si="10"/>
        <v>0</v>
      </c>
      <c r="P37" s="68" t="b">
        <f t="shared" si="13"/>
        <v>0</v>
      </c>
      <c r="Q37" s="71">
        <f t="shared" si="7"/>
        <v>0</v>
      </c>
      <c r="R37" s="72">
        <f t="shared" si="3"/>
        <v>0</v>
      </c>
      <c r="S37" s="73">
        <f t="shared" si="14"/>
        <v>1</v>
      </c>
    </row>
    <row r="38" spans="1:19" s="61" customFormat="1" ht="20.100000000000001" customHeight="1" x14ac:dyDescent="0.25">
      <c r="A38" s="62">
        <v>37</v>
      </c>
      <c r="B38" s="76"/>
      <c r="C38" s="64"/>
      <c r="D38" s="84"/>
      <c r="E38" s="85"/>
      <c r="F38" s="67"/>
      <c r="G38" s="68">
        <f t="shared" si="8"/>
        <v>0</v>
      </c>
      <c r="H38" s="69" t="b">
        <f t="shared" si="11"/>
        <v>0</v>
      </c>
      <c r="I38" s="55">
        <f t="shared" si="5"/>
        <v>0</v>
      </c>
      <c r="J38" s="70"/>
      <c r="K38" s="53">
        <f t="shared" si="9"/>
        <v>0</v>
      </c>
      <c r="L38" s="69" t="b">
        <f t="shared" si="12"/>
        <v>0</v>
      </c>
      <c r="M38" s="57">
        <f t="shared" si="6"/>
        <v>0</v>
      </c>
      <c r="N38" s="70"/>
      <c r="O38" s="53">
        <f t="shared" si="10"/>
        <v>0</v>
      </c>
      <c r="P38" s="68" t="b">
        <f t="shared" si="13"/>
        <v>0</v>
      </c>
      <c r="Q38" s="71">
        <f t="shared" si="7"/>
        <v>0</v>
      </c>
      <c r="R38" s="72">
        <f t="shared" si="3"/>
        <v>0</v>
      </c>
      <c r="S38" s="73">
        <f t="shared" si="14"/>
        <v>1</v>
      </c>
    </row>
    <row r="39" spans="1:19" s="61" customFormat="1" ht="20.100000000000001" customHeight="1" x14ac:dyDescent="0.25">
      <c r="A39" s="62">
        <v>38</v>
      </c>
      <c r="B39" s="76"/>
      <c r="C39" s="64"/>
      <c r="D39" s="84"/>
      <c r="E39" s="85"/>
      <c r="F39" s="67"/>
      <c r="G39" s="68">
        <f t="shared" si="8"/>
        <v>0</v>
      </c>
      <c r="H39" s="69" t="b">
        <f t="shared" si="11"/>
        <v>0</v>
      </c>
      <c r="I39" s="55">
        <f t="shared" si="5"/>
        <v>0</v>
      </c>
      <c r="J39" s="70"/>
      <c r="K39" s="53">
        <f t="shared" si="9"/>
        <v>0</v>
      </c>
      <c r="L39" s="69" t="b">
        <f t="shared" si="12"/>
        <v>0</v>
      </c>
      <c r="M39" s="57">
        <f t="shared" si="6"/>
        <v>0</v>
      </c>
      <c r="N39" s="70"/>
      <c r="O39" s="53">
        <f t="shared" si="10"/>
        <v>0</v>
      </c>
      <c r="P39" s="68" t="b">
        <f t="shared" si="13"/>
        <v>0</v>
      </c>
      <c r="Q39" s="71">
        <f t="shared" si="7"/>
        <v>0</v>
      </c>
      <c r="R39" s="72">
        <f t="shared" si="3"/>
        <v>0</v>
      </c>
      <c r="S39" s="73">
        <f t="shared" si="14"/>
        <v>1</v>
      </c>
    </row>
    <row r="40" spans="1:19" s="61" customFormat="1" ht="20.100000000000001" customHeight="1" x14ac:dyDescent="0.25">
      <c r="A40" s="62">
        <v>39</v>
      </c>
      <c r="B40" s="76"/>
      <c r="C40" s="64"/>
      <c r="D40" s="84"/>
      <c r="E40" s="85"/>
      <c r="F40" s="67"/>
      <c r="G40" s="68">
        <f t="shared" si="8"/>
        <v>0</v>
      </c>
      <c r="H40" s="69" t="b">
        <f t="shared" si="11"/>
        <v>0</v>
      </c>
      <c r="I40" s="55">
        <f t="shared" si="5"/>
        <v>0</v>
      </c>
      <c r="J40" s="70"/>
      <c r="K40" s="53">
        <f t="shared" si="9"/>
        <v>0</v>
      </c>
      <c r="L40" s="69" t="b">
        <f t="shared" si="12"/>
        <v>0</v>
      </c>
      <c r="M40" s="57">
        <f t="shared" si="6"/>
        <v>0</v>
      </c>
      <c r="N40" s="70"/>
      <c r="O40" s="53">
        <f t="shared" si="10"/>
        <v>0</v>
      </c>
      <c r="P40" s="68" t="b">
        <f t="shared" si="13"/>
        <v>0</v>
      </c>
      <c r="Q40" s="71">
        <f t="shared" si="7"/>
        <v>0</v>
      </c>
      <c r="R40" s="72">
        <f t="shared" si="3"/>
        <v>0</v>
      </c>
      <c r="S40" s="73">
        <f t="shared" si="14"/>
        <v>1</v>
      </c>
    </row>
    <row r="41" spans="1:19" s="61" customFormat="1" ht="20.100000000000001" customHeight="1" x14ac:dyDescent="0.25">
      <c r="A41" s="62">
        <v>40</v>
      </c>
      <c r="B41" s="76"/>
      <c r="C41" s="64"/>
      <c r="D41" s="84"/>
      <c r="E41" s="85"/>
      <c r="F41" s="67"/>
      <c r="G41" s="68">
        <f t="shared" si="8"/>
        <v>0</v>
      </c>
      <c r="H41" s="69" t="b">
        <f t="shared" si="11"/>
        <v>0</v>
      </c>
      <c r="I41" s="55">
        <f t="shared" si="5"/>
        <v>0</v>
      </c>
      <c r="J41" s="70"/>
      <c r="K41" s="53">
        <f t="shared" si="9"/>
        <v>0</v>
      </c>
      <c r="L41" s="69" t="b">
        <f t="shared" si="12"/>
        <v>0</v>
      </c>
      <c r="M41" s="57">
        <f t="shared" si="6"/>
        <v>0</v>
      </c>
      <c r="N41" s="70"/>
      <c r="O41" s="53">
        <f t="shared" si="10"/>
        <v>0</v>
      </c>
      <c r="P41" s="68" t="b">
        <f t="shared" si="13"/>
        <v>0</v>
      </c>
      <c r="Q41" s="71">
        <f t="shared" si="7"/>
        <v>0</v>
      </c>
      <c r="R41" s="72">
        <f t="shared" si="3"/>
        <v>0</v>
      </c>
      <c r="S41" s="73">
        <f t="shared" si="14"/>
        <v>1</v>
      </c>
    </row>
    <row r="42" spans="1:19" s="61" customFormat="1" ht="20.100000000000001" customHeight="1" x14ac:dyDescent="0.25">
      <c r="A42" s="62">
        <v>41</v>
      </c>
      <c r="B42" s="76"/>
      <c r="C42" s="64"/>
      <c r="D42" s="84"/>
      <c r="E42" s="85"/>
      <c r="F42" s="67"/>
      <c r="G42" s="68">
        <f t="shared" si="8"/>
        <v>0</v>
      </c>
      <c r="H42" s="69" t="b">
        <f t="shared" si="11"/>
        <v>0</v>
      </c>
      <c r="I42" s="55">
        <f t="shared" si="5"/>
        <v>0</v>
      </c>
      <c r="J42" s="70"/>
      <c r="K42" s="53">
        <f t="shared" si="9"/>
        <v>0</v>
      </c>
      <c r="L42" s="69" t="b">
        <f t="shared" si="12"/>
        <v>0</v>
      </c>
      <c r="M42" s="57">
        <f t="shared" si="6"/>
        <v>0</v>
      </c>
      <c r="N42" s="70"/>
      <c r="O42" s="53">
        <f t="shared" si="10"/>
        <v>0</v>
      </c>
      <c r="P42" s="68" t="b">
        <f t="shared" si="13"/>
        <v>0</v>
      </c>
      <c r="Q42" s="71">
        <f t="shared" si="7"/>
        <v>0</v>
      </c>
      <c r="R42" s="72">
        <f t="shared" si="3"/>
        <v>0</v>
      </c>
      <c r="S42" s="73">
        <f t="shared" si="14"/>
        <v>1</v>
      </c>
    </row>
    <row r="43" spans="1:19" s="61" customFormat="1" ht="20.100000000000001" customHeight="1" x14ac:dyDescent="0.25">
      <c r="A43" s="62">
        <v>42</v>
      </c>
      <c r="B43" s="76"/>
      <c r="C43" s="64"/>
      <c r="D43" s="84"/>
      <c r="E43" s="85"/>
      <c r="F43" s="67"/>
      <c r="G43" s="68">
        <f t="shared" si="8"/>
        <v>0</v>
      </c>
      <c r="H43" s="69" t="b">
        <f t="shared" si="11"/>
        <v>0</v>
      </c>
      <c r="I43" s="55">
        <f t="shared" si="5"/>
        <v>0</v>
      </c>
      <c r="J43" s="70"/>
      <c r="K43" s="53">
        <f t="shared" si="9"/>
        <v>0</v>
      </c>
      <c r="L43" s="69" t="b">
        <f t="shared" si="12"/>
        <v>0</v>
      </c>
      <c r="M43" s="57">
        <f t="shared" si="6"/>
        <v>0</v>
      </c>
      <c r="N43" s="70"/>
      <c r="O43" s="53">
        <f t="shared" si="10"/>
        <v>0</v>
      </c>
      <c r="P43" s="68" t="b">
        <f t="shared" si="13"/>
        <v>0</v>
      </c>
      <c r="Q43" s="71">
        <f t="shared" si="7"/>
        <v>0</v>
      </c>
      <c r="R43" s="72">
        <f t="shared" si="3"/>
        <v>0</v>
      </c>
      <c r="S43" s="73">
        <f t="shared" si="14"/>
        <v>1</v>
      </c>
    </row>
    <row r="44" spans="1:19" s="61" customFormat="1" ht="20.100000000000001" customHeight="1" x14ac:dyDescent="0.25">
      <c r="A44" s="62">
        <v>43</v>
      </c>
      <c r="B44" s="78"/>
      <c r="C44" s="79"/>
      <c r="D44" s="80"/>
      <c r="E44" s="88"/>
      <c r="F44" s="67"/>
      <c r="G44" s="68">
        <f t="shared" si="8"/>
        <v>0</v>
      </c>
      <c r="H44" s="69" t="b">
        <f t="shared" si="11"/>
        <v>0</v>
      </c>
      <c r="I44" s="55">
        <f t="shared" si="5"/>
        <v>0</v>
      </c>
      <c r="J44" s="70"/>
      <c r="K44" s="53">
        <f t="shared" si="9"/>
        <v>0</v>
      </c>
      <c r="L44" s="69" t="b">
        <f t="shared" si="12"/>
        <v>0</v>
      </c>
      <c r="M44" s="57">
        <f t="shared" si="6"/>
        <v>0</v>
      </c>
      <c r="N44" s="70"/>
      <c r="O44" s="53">
        <f t="shared" si="10"/>
        <v>0</v>
      </c>
      <c r="P44" s="68" t="b">
        <f t="shared" si="13"/>
        <v>0</v>
      </c>
      <c r="Q44" s="71">
        <f t="shared" si="7"/>
        <v>0</v>
      </c>
      <c r="R44" s="72">
        <f t="shared" si="3"/>
        <v>0</v>
      </c>
      <c r="S44" s="73">
        <f t="shared" si="14"/>
        <v>1</v>
      </c>
    </row>
    <row r="45" spans="1:19" s="61" customFormat="1" ht="20.100000000000001" customHeight="1" x14ac:dyDescent="0.25">
      <c r="A45" s="62">
        <v>44</v>
      </c>
      <c r="B45" s="78"/>
      <c r="C45" s="79"/>
      <c r="D45" s="80"/>
      <c r="E45" s="88"/>
      <c r="F45" s="67"/>
      <c r="G45" s="68">
        <f t="shared" si="8"/>
        <v>0</v>
      </c>
      <c r="H45" s="69" t="b">
        <f t="shared" si="11"/>
        <v>0</v>
      </c>
      <c r="I45" s="55">
        <f t="shared" si="5"/>
        <v>0</v>
      </c>
      <c r="J45" s="70"/>
      <c r="K45" s="53">
        <f t="shared" si="9"/>
        <v>0</v>
      </c>
      <c r="L45" s="69" t="b">
        <f t="shared" si="12"/>
        <v>0</v>
      </c>
      <c r="M45" s="57">
        <f t="shared" si="6"/>
        <v>0</v>
      </c>
      <c r="N45" s="70"/>
      <c r="O45" s="53">
        <f t="shared" si="10"/>
        <v>0</v>
      </c>
      <c r="P45" s="68" t="b">
        <f t="shared" si="13"/>
        <v>0</v>
      </c>
      <c r="Q45" s="71">
        <f t="shared" si="7"/>
        <v>0</v>
      </c>
      <c r="R45" s="72">
        <f t="shared" si="3"/>
        <v>0</v>
      </c>
      <c r="S45" s="73">
        <f t="shared" si="14"/>
        <v>1</v>
      </c>
    </row>
    <row r="46" spans="1:19" s="61" customFormat="1" ht="20.100000000000001" customHeight="1" x14ac:dyDescent="0.25">
      <c r="A46" s="62">
        <v>45</v>
      </c>
      <c r="B46" s="78"/>
      <c r="C46" s="79"/>
      <c r="D46" s="80"/>
      <c r="E46" s="88"/>
      <c r="F46" s="67"/>
      <c r="G46" s="68">
        <f t="shared" si="8"/>
        <v>0</v>
      </c>
      <c r="H46" s="69" t="b">
        <f t="shared" si="11"/>
        <v>0</v>
      </c>
      <c r="I46" s="55">
        <f t="shared" si="5"/>
        <v>0</v>
      </c>
      <c r="J46" s="70"/>
      <c r="K46" s="53">
        <f t="shared" si="9"/>
        <v>0</v>
      </c>
      <c r="L46" s="69" t="b">
        <f t="shared" si="12"/>
        <v>0</v>
      </c>
      <c r="M46" s="57">
        <f t="shared" si="6"/>
        <v>0</v>
      </c>
      <c r="N46" s="70"/>
      <c r="O46" s="53">
        <f t="shared" si="10"/>
        <v>0</v>
      </c>
      <c r="P46" s="68" t="b">
        <f t="shared" si="13"/>
        <v>0</v>
      </c>
      <c r="Q46" s="71">
        <f t="shared" si="7"/>
        <v>0</v>
      </c>
      <c r="R46" s="72">
        <f t="shared" si="3"/>
        <v>0</v>
      </c>
      <c r="S46" s="73">
        <f t="shared" si="14"/>
        <v>1</v>
      </c>
    </row>
    <row r="47" spans="1:19" s="61" customFormat="1" ht="20.100000000000001" customHeight="1" x14ac:dyDescent="0.25">
      <c r="A47" s="62">
        <v>46</v>
      </c>
      <c r="B47" s="78"/>
      <c r="C47" s="79"/>
      <c r="D47" s="80"/>
      <c r="E47" s="88"/>
      <c r="F47" s="67"/>
      <c r="G47" s="68">
        <f t="shared" si="8"/>
        <v>0</v>
      </c>
      <c r="H47" s="69" t="b">
        <f t="shared" si="11"/>
        <v>0</v>
      </c>
      <c r="I47" s="55">
        <f t="shared" si="5"/>
        <v>0</v>
      </c>
      <c r="J47" s="70"/>
      <c r="K47" s="53">
        <f t="shared" si="9"/>
        <v>0</v>
      </c>
      <c r="L47" s="69" t="b">
        <f t="shared" si="12"/>
        <v>0</v>
      </c>
      <c r="M47" s="57">
        <f t="shared" si="6"/>
        <v>0</v>
      </c>
      <c r="N47" s="70"/>
      <c r="O47" s="53">
        <f t="shared" si="10"/>
        <v>0</v>
      </c>
      <c r="P47" s="68" t="b">
        <f t="shared" si="13"/>
        <v>0</v>
      </c>
      <c r="Q47" s="71">
        <f t="shared" si="7"/>
        <v>0</v>
      </c>
      <c r="R47" s="72">
        <f t="shared" si="3"/>
        <v>0</v>
      </c>
      <c r="S47" s="73">
        <f t="shared" si="14"/>
        <v>1</v>
      </c>
    </row>
    <row r="48" spans="1:19" ht="20.100000000000001" customHeight="1" x14ac:dyDescent="0.25">
      <c r="A48" s="25">
        <v>47</v>
      </c>
      <c r="B48" s="24"/>
      <c r="C48" s="26"/>
      <c r="D48" s="21"/>
      <c r="E48" s="46"/>
      <c r="F48" s="22"/>
      <c r="G48" s="9">
        <f t="shared" si="8"/>
        <v>0</v>
      </c>
      <c r="H48" s="7" t="b">
        <f t="shared" si="11"/>
        <v>0</v>
      </c>
      <c r="I48" s="29">
        <f t="shared" si="5"/>
        <v>0</v>
      </c>
      <c r="J48" s="23"/>
      <c r="K48" s="20">
        <f t="shared" si="9"/>
        <v>0</v>
      </c>
      <c r="L48" s="7" t="b">
        <f t="shared" si="12"/>
        <v>0</v>
      </c>
      <c r="M48" s="31">
        <f t="shared" si="6"/>
        <v>0</v>
      </c>
      <c r="N48" s="23"/>
      <c r="O48" s="20">
        <f t="shared" si="10"/>
        <v>0</v>
      </c>
      <c r="P48" s="9" t="b">
        <f t="shared" si="13"/>
        <v>0</v>
      </c>
      <c r="Q48" s="30">
        <f t="shared" si="7"/>
        <v>0</v>
      </c>
      <c r="R48" s="19">
        <f t="shared" si="3"/>
        <v>0</v>
      </c>
      <c r="S48" s="10">
        <f t="shared" si="14"/>
        <v>1</v>
      </c>
    </row>
    <row r="49" spans="1:19" ht="20.100000000000001" customHeight="1" x14ac:dyDescent="0.25">
      <c r="A49" s="25">
        <v>48</v>
      </c>
      <c r="B49" s="24"/>
      <c r="C49" s="26"/>
      <c r="D49" s="21"/>
      <c r="E49" s="46"/>
      <c r="F49" s="22"/>
      <c r="G49" s="9">
        <f t="shared" si="8"/>
        <v>0</v>
      </c>
      <c r="H49" s="7" t="b">
        <f t="shared" si="11"/>
        <v>0</v>
      </c>
      <c r="I49" s="29">
        <f t="shared" si="5"/>
        <v>0</v>
      </c>
      <c r="J49" s="23"/>
      <c r="K49" s="20">
        <f t="shared" si="9"/>
        <v>0</v>
      </c>
      <c r="L49" s="7" t="b">
        <f t="shared" si="12"/>
        <v>0</v>
      </c>
      <c r="M49" s="31">
        <f t="shared" si="6"/>
        <v>0</v>
      </c>
      <c r="N49" s="23"/>
      <c r="O49" s="20">
        <f t="shared" si="10"/>
        <v>0</v>
      </c>
      <c r="P49" s="9" t="b">
        <f t="shared" si="13"/>
        <v>0</v>
      </c>
      <c r="Q49" s="30">
        <f t="shared" si="7"/>
        <v>0</v>
      </c>
      <c r="R49" s="19">
        <f t="shared" si="3"/>
        <v>0</v>
      </c>
      <c r="S49" s="10">
        <f t="shared" si="14"/>
        <v>1</v>
      </c>
    </row>
    <row r="50" spans="1:19" ht="20.100000000000001" customHeight="1" x14ac:dyDescent="0.25">
      <c r="A50" s="25">
        <v>49</v>
      </c>
      <c r="B50" s="24"/>
      <c r="C50" s="26"/>
      <c r="D50" s="21"/>
      <c r="E50" s="46"/>
      <c r="F50" s="22"/>
      <c r="G50" s="9">
        <f t="shared" si="8"/>
        <v>0</v>
      </c>
      <c r="H50" s="7" t="b">
        <f t="shared" si="11"/>
        <v>0</v>
      </c>
      <c r="I50" s="29">
        <f t="shared" si="5"/>
        <v>0</v>
      </c>
      <c r="J50" s="23"/>
      <c r="K50" s="20">
        <f t="shared" si="9"/>
        <v>0</v>
      </c>
      <c r="L50" s="7" t="b">
        <f t="shared" si="12"/>
        <v>0</v>
      </c>
      <c r="M50" s="31">
        <f t="shared" si="6"/>
        <v>0</v>
      </c>
      <c r="N50" s="23"/>
      <c r="O50" s="20">
        <f t="shared" si="10"/>
        <v>0</v>
      </c>
      <c r="P50" s="9" t="b">
        <f t="shared" si="13"/>
        <v>0</v>
      </c>
      <c r="Q50" s="30">
        <f t="shared" si="7"/>
        <v>0</v>
      </c>
      <c r="R50" s="19">
        <f t="shared" si="3"/>
        <v>0</v>
      </c>
      <c r="S50" s="10">
        <f t="shared" si="14"/>
        <v>1</v>
      </c>
    </row>
    <row r="51" spans="1:19" ht="20.100000000000001" customHeight="1" x14ac:dyDescent="0.25">
      <c r="A51" s="25">
        <v>50</v>
      </c>
      <c r="B51" s="24"/>
      <c r="C51" s="26"/>
      <c r="D51" s="21"/>
      <c r="E51" s="46"/>
      <c r="F51" s="22"/>
      <c r="G51" s="9">
        <f t="shared" si="8"/>
        <v>0</v>
      </c>
      <c r="H51" s="7" t="b">
        <f t="shared" si="11"/>
        <v>0</v>
      </c>
      <c r="I51" s="29">
        <f t="shared" si="5"/>
        <v>0</v>
      </c>
      <c r="J51" s="23"/>
      <c r="K51" s="20">
        <f t="shared" si="9"/>
        <v>0</v>
      </c>
      <c r="L51" s="7" t="b">
        <f t="shared" si="12"/>
        <v>0</v>
      </c>
      <c r="M51" s="31">
        <f t="shared" si="6"/>
        <v>0</v>
      </c>
      <c r="N51" s="23"/>
      <c r="O51" s="20">
        <f t="shared" si="10"/>
        <v>0</v>
      </c>
      <c r="P51" s="9" t="b">
        <f t="shared" si="13"/>
        <v>0</v>
      </c>
      <c r="Q51" s="30">
        <f t="shared" si="7"/>
        <v>0</v>
      </c>
      <c r="R51" s="19">
        <f t="shared" si="3"/>
        <v>0</v>
      </c>
      <c r="S51" s="10">
        <f t="shared" si="14"/>
        <v>1</v>
      </c>
    </row>
  </sheetData>
  <sheetProtection algorithmName="SHA-512" hashValue="8frUdSVp00VtBH9BHzranniNidxVH6uX6Ysp0mG/9ZviYe5eON5cInqLj0rrrmZ/VFMRnbvSUCm4BoHe6pj2fA==" saltValue="GHa37Y0BPTfF8I9GWoaD7A==" spinCount="100000" sheet="1" objects="1" scenarios="1"/>
  <conditionalFormatting sqref="H2:H51 L2:L51 P2:P51">
    <cfRule type="cellIs" dxfId="5" priority="1" operator="lessThan">
      <formula>7</formula>
    </cfRule>
    <cfRule type="cellIs" dxfId="4" priority="2" operator="lessThan">
      <formula>4</formula>
    </cfRule>
  </conditionalFormatting>
  <conditionalFormatting sqref="S2:S51">
    <cfRule type="cellIs" dxfId="3" priority="6" operator="lessThan">
      <formula>4</formula>
    </cfRule>
  </conditionalFormatting>
  <printOptions horizontalCentered="1"/>
  <pageMargins left="0.31496062992125984" right="0.31496062992125984" top="0.78740157480314965" bottom="0.39370078740157483" header="0.31496062992125984" footer="0.31496062992125984"/>
  <pageSetup paperSize="9" orientation="landscape" horizontalDpi="4294967293" verticalDpi="0" r:id="rId1"/>
  <headerFooter>
    <oddHeader>&amp;C&amp;10&amp;A&amp;RSAFE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0"/>
  <sheetViews>
    <sheetView showGridLines="0" tabSelected="1" topLeftCell="B1" zoomScale="130" zoomScaleNormal="130" workbookViewId="0">
      <pane ySplit="1" topLeftCell="A2" activePane="bottomLeft" state="frozen"/>
      <selection pane="bottomLeft" activeCell="I2" sqref="I2"/>
    </sheetView>
  </sheetViews>
  <sheetFormatPr baseColWidth="10" defaultRowHeight="15" x14ac:dyDescent="0.25"/>
  <cols>
    <col min="1" max="1" width="5" style="8" customWidth="1"/>
    <col min="2" max="2" width="4.7109375" style="11" customWidth="1"/>
    <col min="3" max="3" width="20.7109375" style="12" customWidth="1"/>
    <col min="4" max="4" width="15.7109375" style="13" customWidth="1"/>
    <col min="5" max="5" width="11.5703125" style="13" customWidth="1"/>
    <col min="6" max="6" width="5.7109375" style="14" customWidth="1"/>
    <col min="7" max="7" width="6.7109375" style="6" customWidth="1"/>
    <col min="8" max="9" width="4.7109375" style="6" customWidth="1"/>
    <col min="10" max="10" width="5.7109375" style="14" customWidth="1"/>
    <col min="11" max="11" width="6.7109375" style="6" customWidth="1"/>
    <col min="12" max="13" width="4.7109375" style="6" customWidth="1"/>
    <col min="14" max="14" width="5.7109375" style="14" customWidth="1"/>
    <col min="15" max="15" width="6.7109375" style="6" customWidth="1"/>
    <col min="16" max="17" width="4.7109375" style="6" customWidth="1"/>
    <col min="18" max="18" width="6.7109375" style="6" customWidth="1"/>
    <col min="19" max="19" width="5.140625" style="11" customWidth="1"/>
    <col min="20" max="16384" width="11.42578125" style="8"/>
  </cols>
  <sheetData>
    <row r="1" spans="1:20" s="6" customFormat="1" ht="33" customHeight="1" thickBot="1" x14ac:dyDescent="0.3">
      <c r="A1" s="1" t="s">
        <v>1</v>
      </c>
      <c r="B1" s="2" t="s">
        <v>2</v>
      </c>
      <c r="C1" s="3" t="s">
        <v>0</v>
      </c>
      <c r="D1" s="4" t="s">
        <v>3</v>
      </c>
      <c r="E1" s="4" t="s">
        <v>28</v>
      </c>
      <c r="F1" s="15" t="s">
        <v>8</v>
      </c>
      <c r="G1" s="28" t="s">
        <v>5</v>
      </c>
      <c r="H1" s="16" t="s">
        <v>12</v>
      </c>
      <c r="I1" s="27" t="s">
        <v>9</v>
      </c>
      <c r="J1" s="15" t="s">
        <v>21</v>
      </c>
      <c r="K1" s="28" t="s">
        <v>5</v>
      </c>
      <c r="L1" s="16" t="s">
        <v>11</v>
      </c>
      <c r="M1" s="27" t="s">
        <v>9</v>
      </c>
      <c r="N1" s="15" t="s">
        <v>20</v>
      </c>
      <c r="O1" s="28" t="s">
        <v>5</v>
      </c>
      <c r="P1" s="16" t="s">
        <v>12</v>
      </c>
      <c r="Q1" s="27" t="s">
        <v>9</v>
      </c>
      <c r="R1" s="17" t="s">
        <v>6</v>
      </c>
      <c r="S1" s="18" t="s">
        <v>4</v>
      </c>
      <c r="T1" s="5"/>
    </row>
    <row r="2" spans="1:20" s="61" customFormat="1" ht="20.100000000000001" customHeight="1" x14ac:dyDescent="0.25">
      <c r="A2" s="47">
        <v>1</v>
      </c>
      <c r="B2" s="48" t="s">
        <v>25</v>
      </c>
      <c r="C2" s="49"/>
      <c r="D2" s="50"/>
      <c r="E2" s="51"/>
      <c r="F2" s="52"/>
      <c r="G2" s="53">
        <f>IF(F2=0,0,(ROUNDDOWN(((SQRT(F2)-1.0935)/0.00208),0)))</f>
        <v>0</v>
      </c>
      <c r="H2" s="54" t="b">
        <f t="shared" ref="H2:H33" si="0">IF(G2&gt;0,RANK(G2,$G$2:$G$50,0))</f>
        <v>0</v>
      </c>
      <c r="I2" s="55">
        <f>IF(F2=(0),0,IF(F2&gt;=(3.8),1,IF(F2&gt;=(3.6),2,IF(F2&gt;=(3.2),3,IF(F2&gt;=(2.95),4,IF(F2&gt;=(2.5),5,IF(F2&lt;(2.5),6,)))))))</f>
        <v>0</v>
      </c>
      <c r="J2" s="56"/>
      <c r="K2" s="53">
        <f>IF(J2=0,0,(ROUNDDOWN((PRODUCT(100/(J2+0.24)-4.0062)/0.00656),0)))</f>
        <v>0</v>
      </c>
      <c r="L2" s="53" t="b">
        <f t="shared" ref="L2:L33" si="1">IF(K2&gt;0,RANK(K2,$K$2:$K$50,0))</f>
        <v>0</v>
      </c>
      <c r="M2" s="57">
        <f>IF(J2=(0),0,IF(J2&lt;=(15.7),1,IF(J2&lt;=(16.5),2,IF(J2&lt;=(17.2),3,IF(J2&lt;=(18.3),4,IF(J2&lt;=(20.1),5,IF(J2&gt;=(20.1),6,)))))))</f>
        <v>0</v>
      </c>
      <c r="N2" s="56"/>
      <c r="O2" s="53">
        <f>IF(N2=0,0,(ROUNDDOWN(((SQRT(N2)-1.279)/0.00398),0)))</f>
        <v>0</v>
      </c>
      <c r="P2" s="53" t="b">
        <f>IF(O2&gt;0,RANK(O2,$O$2:$O$50,0))</f>
        <v>0</v>
      </c>
      <c r="Q2" s="58">
        <f>IF(N2=(0),0,IF(N2&gt;=(7.6),1,IF(N2&gt;=(7),2,IF(N2&gt;=(6.3),3,IF(N2&gt;=(5.6),4,IF(N2&gt;=(5.1),5,IF(N2&lt;(5.1),6,)))))))</f>
        <v>0</v>
      </c>
      <c r="R2" s="59">
        <f t="shared" ref="R2:R50" si="2">K2+G2+O2</f>
        <v>0</v>
      </c>
      <c r="S2" s="60">
        <f t="shared" ref="S2:S33" si="3">RANK(R2,$R$2:$R$50)</f>
        <v>1</v>
      </c>
    </row>
    <row r="3" spans="1:20" s="61" customFormat="1" ht="20.100000000000001" customHeight="1" x14ac:dyDescent="0.25">
      <c r="A3" s="62">
        <v>2</v>
      </c>
      <c r="B3" s="63" t="s">
        <v>25</v>
      </c>
      <c r="C3" s="64"/>
      <c r="D3" s="65"/>
      <c r="E3" s="66"/>
      <c r="F3" s="67"/>
      <c r="G3" s="68">
        <f>IF(F3=0,0,(ROUNDDOWN(((SQRT(F3)-1.0935)/0.00208),0)))</f>
        <v>0</v>
      </c>
      <c r="H3" s="69" t="b">
        <f t="shared" si="0"/>
        <v>0</v>
      </c>
      <c r="I3" s="55">
        <f t="shared" ref="I3:I50" si="4">IF(F3=(0),0,IF(F3&gt;=(3.8),1,IF(F3&gt;=(3.6),2,IF(F3&gt;=(3.2),3,IF(F3&gt;=(2.95),4,IF(F3&gt;=(2.5),5,IF(F3&lt;(2.5),6,)))))))</f>
        <v>0</v>
      </c>
      <c r="J3" s="70"/>
      <c r="K3" s="53">
        <f>IF(J3=0,0,(ROUNDDOWN((PRODUCT(100/(J3+0.24)-4.0062)/0.00656),0)))</f>
        <v>0</v>
      </c>
      <c r="L3" s="68" t="b">
        <f t="shared" si="1"/>
        <v>0</v>
      </c>
      <c r="M3" s="57">
        <f t="shared" ref="M3:M50" si="5">IF(J3=(0),0,IF(J3&lt;=(15.7),1,IF(J3&lt;=(16.5),2,IF(J3&lt;=(17.2),3,IF(J3&lt;=(18.3),4,IF(J3&lt;=(20.1),5,IF(J3&gt;=(20.1),6,)))))))</f>
        <v>0</v>
      </c>
      <c r="N3" s="70"/>
      <c r="O3" s="53">
        <f>IF(N3=0,0,(ROUNDDOWN(((SQRT(N3)-1.279)/0.00398),0)))</f>
        <v>0</v>
      </c>
      <c r="P3" s="68" t="b">
        <f>IF(O3&gt;0,RANK(O3,$O$2:$O$50,0))</f>
        <v>0</v>
      </c>
      <c r="Q3" s="71">
        <f t="shared" ref="Q3:Q50" si="6">IF(N3=(0),0,IF(N3&gt;=(7.6),1,IF(N3&gt;=(7),2,IF(N3&gt;=(6.3),3,IF(N3&gt;=(5.6),4,IF(N3&gt;=(5.1),5,IF(N3&lt;(5.1),6,)))))))</f>
        <v>0</v>
      </c>
      <c r="R3" s="72">
        <f t="shared" si="2"/>
        <v>0</v>
      </c>
      <c r="S3" s="73">
        <f t="shared" si="3"/>
        <v>1</v>
      </c>
    </row>
    <row r="4" spans="1:20" s="61" customFormat="1" ht="20.100000000000001" customHeight="1" x14ac:dyDescent="0.25">
      <c r="A4" s="62">
        <v>3</v>
      </c>
      <c r="B4" s="63" t="s">
        <v>25</v>
      </c>
      <c r="C4" s="64"/>
      <c r="D4" s="65"/>
      <c r="E4" s="74"/>
      <c r="F4" s="67"/>
      <c r="G4" s="68">
        <f t="shared" ref="G4:G50" si="7">IF(F4=0,0,(ROUNDDOWN(((SQRT(F4)-1.0935)/0.00208),0)))</f>
        <v>0</v>
      </c>
      <c r="H4" s="69" t="b">
        <f t="shared" si="0"/>
        <v>0</v>
      </c>
      <c r="I4" s="55">
        <f t="shared" si="4"/>
        <v>0</v>
      </c>
      <c r="J4" s="70"/>
      <c r="K4" s="53">
        <f t="shared" ref="K4:K50" si="8">IF(J4=0,0,(ROUNDDOWN((PRODUCT(100/(J4+0.24)-4.0062)/0.00656),0)))</f>
        <v>0</v>
      </c>
      <c r="L4" s="68" t="b">
        <f t="shared" si="1"/>
        <v>0</v>
      </c>
      <c r="M4" s="57">
        <f t="shared" si="5"/>
        <v>0</v>
      </c>
      <c r="N4" s="70"/>
      <c r="O4" s="53">
        <f t="shared" ref="O4:O50" si="9">IF(N4=0,0,(ROUNDDOWN(((SQRT(N4)-1.279)/0.00398),0)))</f>
        <v>0</v>
      </c>
      <c r="P4" s="68" t="b">
        <f>IF(O4&gt;0,RANK(O4,$O$2:$O$50,0))</f>
        <v>0</v>
      </c>
      <c r="Q4" s="71">
        <f t="shared" si="6"/>
        <v>0</v>
      </c>
      <c r="R4" s="72">
        <f t="shared" si="2"/>
        <v>0</v>
      </c>
      <c r="S4" s="73">
        <f t="shared" si="3"/>
        <v>1</v>
      </c>
    </row>
    <row r="5" spans="1:20" s="61" customFormat="1" ht="20.100000000000001" customHeight="1" x14ac:dyDescent="0.25">
      <c r="A5" s="62">
        <v>4</v>
      </c>
      <c r="B5" s="63" t="s">
        <v>25</v>
      </c>
      <c r="C5" s="64"/>
      <c r="D5" s="65"/>
      <c r="E5" s="74"/>
      <c r="F5" s="67"/>
      <c r="G5" s="68">
        <f t="shared" si="7"/>
        <v>0</v>
      </c>
      <c r="H5" s="69" t="b">
        <f t="shared" si="0"/>
        <v>0</v>
      </c>
      <c r="I5" s="55">
        <f t="shared" si="4"/>
        <v>0</v>
      </c>
      <c r="J5" s="70"/>
      <c r="K5" s="53">
        <f t="shared" si="8"/>
        <v>0</v>
      </c>
      <c r="L5" s="68" t="b">
        <f t="shared" si="1"/>
        <v>0</v>
      </c>
      <c r="M5" s="57">
        <f t="shared" si="5"/>
        <v>0</v>
      </c>
      <c r="N5" s="70"/>
      <c r="O5" s="53">
        <f t="shared" si="9"/>
        <v>0</v>
      </c>
      <c r="P5" s="68" t="b">
        <f>IF(O5&gt;0,RANK(O5,$O$2:$O$50,0))</f>
        <v>0</v>
      </c>
      <c r="Q5" s="71">
        <f t="shared" si="6"/>
        <v>0</v>
      </c>
      <c r="R5" s="72">
        <f t="shared" si="2"/>
        <v>0</v>
      </c>
      <c r="S5" s="73">
        <f t="shared" si="3"/>
        <v>1</v>
      </c>
    </row>
    <row r="6" spans="1:20" s="61" customFormat="1" ht="20.100000000000001" customHeight="1" x14ac:dyDescent="0.25">
      <c r="A6" s="62">
        <v>5</v>
      </c>
      <c r="B6" s="63" t="s">
        <v>25</v>
      </c>
      <c r="C6" s="64"/>
      <c r="D6" s="65"/>
      <c r="E6" s="74"/>
      <c r="F6" s="67"/>
      <c r="G6" s="68">
        <f t="shared" si="7"/>
        <v>0</v>
      </c>
      <c r="H6" s="69" t="b">
        <f t="shared" si="0"/>
        <v>0</v>
      </c>
      <c r="I6" s="55">
        <f t="shared" si="4"/>
        <v>0</v>
      </c>
      <c r="J6" s="70"/>
      <c r="K6" s="53">
        <f t="shared" si="8"/>
        <v>0</v>
      </c>
      <c r="L6" s="68" t="b">
        <f t="shared" si="1"/>
        <v>0</v>
      </c>
      <c r="M6" s="57">
        <f t="shared" si="5"/>
        <v>0</v>
      </c>
      <c r="N6" s="70"/>
      <c r="O6" s="53">
        <f t="shared" si="9"/>
        <v>0</v>
      </c>
      <c r="P6" s="68" t="b">
        <f>IF(O5&gt;0,RANK(O5,$O$2:$O$50,0))</f>
        <v>0</v>
      </c>
      <c r="Q6" s="71">
        <f t="shared" si="6"/>
        <v>0</v>
      </c>
      <c r="R6" s="72">
        <f t="shared" si="2"/>
        <v>0</v>
      </c>
      <c r="S6" s="73">
        <f t="shared" si="3"/>
        <v>1</v>
      </c>
    </row>
    <row r="7" spans="1:20" s="61" customFormat="1" ht="20.100000000000001" customHeight="1" x14ac:dyDescent="0.25">
      <c r="A7" s="62">
        <v>6</v>
      </c>
      <c r="B7" s="63" t="s">
        <v>25</v>
      </c>
      <c r="C7" s="64"/>
      <c r="D7" s="65"/>
      <c r="E7" s="74"/>
      <c r="F7" s="67"/>
      <c r="G7" s="68">
        <f t="shared" si="7"/>
        <v>0</v>
      </c>
      <c r="H7" s="69" t="b">
        <f t="shared" si="0"/>
        <v>0</v>
      </c>
      <c r="I7" s="55">
        <f t="shared" si="4"/>
        <v>0</v>
      </c>
      <c r="J7" s="70"/>
      <c r="K7" s="53">
        <f t="shared" si="8"/>
        <v>0</v>
      </c>
      <c r="L7" s="68" t="b">
        <f t="shared" si="1"/>
        <v>0</v>
      </c>
      <c r="M7" s="57">
        <f t="shared" si="5"/>
        <v>0</v>
      </c>
      <c r="N7" s="70"/>
      <c r="O7" s="53">
        <f t="shared" si="9"/>
        <v>0</v>
      </c>
      <c r="P7" s="68" t="b">
        <f t="shared" ref="P7:P50" si="10">IF(O7&gt;0,RANK(O7,$O$2:$O$50,0))</f>
        <v>0</v>
      </c>
      <c r="Q7" s="71">
        <f t="shared" si="6"/>
        <v>0</v>
      </c>
      <c r="R7" s="72">
        <f t="shared" si="2"/>
        <v>0</v>
      </c>
      <c r="S7" s="73">
        <f t="shared" si="3"/>
        <v>1</v>
      </c>
    </row>
    <row r="8" spans="1:20" s="61" customFormat="1" ht="20.100000000000001" customHeight="1" x14ac:dyDescent="0.25">
      <c r="A8" s="62">
        <v>7</v>
      </c>
      <c r="B8" s="63" t="s">
        <v>25</v>
      </c>
      <c r="C8" s="64"/>
      <c r="D8" s="65"/>
      <c r="E8" s="74"/>
      <c r="F8" s="67"/>
      <c r="G8" s="68">
        <f t="shared" si="7"/>
        <v>0</v>
      </c>
      <c r="H8" s="69" t="b">
        <f t="shared" si="0"/>
        <v>0</v>
      </c>
      <c r="I8" s="55">
        <f t="shared" si="4"/>
        <v>0</v>
      </c>
      <c r="J8" s="70"/>
      <c r="K8" s="53">
        <f t="shared" si="8"/>
        <v>0</v>
      </c>
      <c r="L8" s="68" t="b">
        <f t="shared" si="1"/>
        <v>0</v>
      </c>
      <c r="M8" s="57">
        <f t="shared" si="5"/>
        <v>0</v>
      </c>
      <c r="N8" s="70"/>
      <c r="O8" s="53">
        <f t="shared" si="9"/>
        <v>0</v>
      </c>
      <c r="P8" s="68" t="b">
        <f t="shared" si="10"/>
        <v>0</v>
      </c>
      <c r="Q8" s="71">
        <f t="shared" si="6"/>
        <v>0</v>
      </c>
      <c r="R8" s="72">
        <f t="shared" si="2"/>
        <v>0</v>
      </c>
      <c r="S8" s="73">
        <f t="shared" si="3"/>
        <v>1</v>
      </c>
    </row>
    <row r="9" spans="1:20" s="61" customFormat="1" ht="20.100000000000001" customHeight="1" x14ac:dyDescent="0.25">
      <c r="A9" s="62">
        <v>8</v>
      </c>
      <c r="B9" s="63" t="s">
        <v>25</v>
      </c>
      <c r="C9" s="64"/>
      <c r="D9" s="65"/>
      <c r="E9" s="74"/>
      <c r="F9" s="67"/>
      <c r="G9" s="68">
        <f t="shared" si="7"/>
        <v>0</v>
      </c>
      <c r="H9" s="69" t="b">
        <f t="shared" si="0"/>
        <v>0</v>
      </c>
      <c r="I9" s="55">
        <f t="shared" si="4"/>
        <v>0</v>
      </c>
      <c r="J9" s="70"/>
      <c r="K9" s="53">
        <f t="shared" si="8"/>
        <v>0</v>
      </c>
      <c r="L9" s="68" t="b">
        <f t="shared" si="1"/>
        <v>0</v>
      </c>
      <c r="M9" s="57">
        <f t="shared" si="5"/>
        <v>0</v>
      </c>
      <c r="N9" s="70"/>
      <c r="O9" s="53">
        <f t="shared" si="9"/>
        <v>0</v>
      </c>
      <c r="P9" s="68" t="b">
        <f t="shared" si="10"/>
        <v>0</v>
      </c>
      <c r="Q9" s="71">
        <f t="shared" si="6"/>
        <v>0</v>
      </c>
      <c r="R9" s="72">
        <f t="shared" si="2"/>
        <v>0</v>
      </c>
      <c r="S9" s="73">
        <f t="shared" si="3"/>
        <v>1</v>
      </c>
    </row>
    <row r="10" spans="1:20" s="61" customFormat="1" ht="20.100000000000001" customHeight="1" x14ac:dyDescent="0.25">
      <c r="A10" s="62">
        <v>9</v>
      </c>
      <c r="B10" s="63" t="s">
        <v>25</v>
      </c>
      <c r="C10" s="64"/>
      <c r="D10" s="75"/>
      <c r="E10" s="74"/>
      <c r="F10" s="67"/>
      <c r="G10" s="68">
        <f t="shared" si="7"/>
        <v>0</v>
      </c>
      <c r="H10" s="69" t="b">
        <f t="shared" si="0"/>
        <v>0</v>
      </c>
      <c r="I10" s="55">
        <f t="shared" si="4"/>
        <v>0</v>
      </c>
      <c r="J10" s="70"/>
      <c r="K10" s="53">
        <f t="shared" si="8"/>
        <v>0</v>
      </c>
      <c r="L10" s="68" t="b">
        <f t="shared" si="1"/>
        <v>0</v>
      </c>
      <c r="M10" s="57">
        <f t="shared" si="5"/>
        <v>0</v>
      </c>
      <c r="N10" s="70"/>
      <c r="O10" s="53">
        <f t="shared" si="9"/>
        <v>0</v>
      </c>
      <c r="P10" s="68" t="b">
        <f t="shared" si="10"/>
        <v>0</v>
      </c>
      <c r="Q10" s="71">
        <f t="shared" si="6"/>
        <v>0</v>
      </c>
      <c r="R10" s="72">
        <f t="shared" si="2"/>
        <v>0</v>
      </c>
      <c r="S10" s="73">
        <f t="shared" si="3"/>
        <v>1</v>
      </c>
    </row>
    <row r="11" spans="1:20" s="61" customFormat="1" ht="20.100000000000001" customHeight="1" x14ac:dyDescent="0.25">
      <c r="A11" s="62">
        <v>10</v>
      </c>
      <c r="B11" s="63" t="s">
        <v>25</v>
      </c>
      <c r="C11" s="64"/>
      <c r="D11" s="75"/>
      <c r="E11" s="74"/>
      <c r="F11" s="67"/>
      <c r="G11" s="68">
        <f t="shared" si="7"/>
        <v>0</v>
      </c>
      <c r="H11" s="69" t="b">
        <f t="shared" si="0"/>
        <v>0</v>
      </c>
      <c r="I11" s="55">
        <f t="shared" si="4"/>
        <v>0</v>
      </c>
      <c r="J11" s="70"/>
      <c r="K11" s="53">
        <f t="shared" si="8"/>
        <v>0</v>
      </c>
      <c r="L11" s="69" t="b">
        <f t="shared" si="1"/>
        <v>0</v>
      </c>
      <c r="M11" s="57">
        <f t="shared" si="5"/>
        <v>0</v>
      </c>
      <c r="N11" s="70"/>
      <c r="O11" s="53">
        <f t="shared" si="9"/>
        <v>0</v>
      </c>
      <c r="P11" s="68" t="b">
        <f t="shared" si="10"/>
        <v>0</v>
      </c>
      <c r="Q11" s="71">
        <f t="shared" si="6"/>
        <v>0</v>
      </c>
      <c r="R11" s="72">
        <f t="shared" si="2"/>
        <v>0</v>
      </c>
      <c r="S11" s="73">
        <f t="shared" si="3"/>
        <v>1</v>
      </c>
    </row>
    <row r="12" spans="1:20" s="61" customFormat="1" ht="20.100000000000001" customHeight="1" x14ac:dyDescent="0.25">
      <c r="A12" s="62">
        <v>11</v>
      </c>
      <c r="B12" s="63" t="s">
        <v>25</v>
      </c>
      <c r="C12" s="64"/>
      <c r="D12" s="65"/>
      <c r="E12" s="74"/>
      <c r="F12" s="67"/>
      <c r="G12" s="68">
        <f t="shared" si="7"/>
        <v>0</v>
      </c>
      <c r="H12" s="69" t="b">
        <f t="shared" si="0"/>
        <v>0</v>
      </c>
      <c r="I12" s="55">
        <f t="shared" si="4"/>
        <v>0</v>
      </c>
      <c r="J12" s="70"/>
      <c r="K12" s="53">
        <f t="shared" si="8"/>
        <v>0</v>
      </c>
      <c r="L12" s="69" t="b">
        <f t="shared" si="1"/>
        <v>0</v>
      </c>
      <c r="M12" s="57">
        <f t="shared" si="5"/>
        <v>0</v>
      </c>
      <c r="N12" s="70"/>
      <c r="O12" s="53">
        <f t="shared" si="9"/>
        <v>0</v>
      </c>
      <c r="P12" s="68" t="b">
        <f t="shared" si="10"/>
        <v>0</v>
      </c>
      <c r="Q12" s="71">
        <f t="shared" si="6"/>
        <v>0</v>
      </c>
      <c r="R12" s="72">
        <f t="shared" si="2"/>
        <v>0</v>
      </c>
      <c r="S12" s="73">
        <f t="shared" si="3"/>
        <v>1</v>
      </c>
    </row>
    <row r="13" spans="1:20" s="61" customFormat="1" ht="20.100000000000001" customHeight="1" x14ac:dyDescent="0.25">
      <c r="A13" s="62">
        <v>12</v>
      </c>
      <c r="B13" s="63" t="s">
        <v>25</v>
      </c>
      <c r="C13" s="64"/>
      <c r="D13" s="65"/>
      <c r="E13" s="74"/>
      <c r="F13" s="67"/>
      <c r="G13" s="68">
        <f t="shared" si="7"/>
        <v>0</v>
      </c>
      <c r="H13" s="69" t="b">
        <f t="shared" si="0"/>
        <v>0</v>
      </c>
      <c r="I13" s="55">
        <f t="shared" si="4"/>
        <v>0</v>
      </c>
      <c r="J13" s="70"/>
      <c r="K13" s="53">
        <f t="shared" si="8"/>
        <v>0</v>
      </c>
      <c r="L13" s="69" t="b">
        <f t="shared" si="1"/>
        <v>0</v>
      </c>
      <c r="M13" s="57">
        <f t="shared" si="5"/>
        <v>0</v>
      </c>
      <c r="N13" s="70"/>
      <c r="O13" s="53">
        <f t="shared" si="9"/>
        <v>0</v>
      </c>
      <c r="P13" s="68" t="b">
        <f t="shared" si="10"/>
        <v>0</v>
      </c>
      <c r="Q13" s="71">
        <f t="shared" si="6"/>
        <v>0</v>
      </c>
      <c r="R13" s="72">
        <f t="shared" si="2"/>
        <v>0</v>
      </c>
      <c r="S13" s="73">
        <f t="shared" si="3"/>
        <v>1</v>
      </c>
    </row>
    <row r="14" spans="1:20" s="61" customFormat="1" ht="20.100000000000001" customHeight="1" x14ac:dyDescent="0.25">
      <c r="A14" s="62">
        <v>13</v>
      </c>
      <c r="B14" s="63" t="s">
        <v>25</v>
      </c>
      <c r="C14" s="64"/>
      <c r="D14" s="65"/>
      <c r="E14" s="74"/>
      <c r="F14" s="67"/>
      <c r="G14" s="68">
        <f t="shared" si="7"/>
        <v>0</v>
      </c>
      <c r="H14" s="69" t="b">
        <f t="shared" si="0"/>
        <v>0</v>
      </c>
      <c r="I14" s="55">
        <f t="shared" si="4"/>
        <v>0</v>
      </c>
      <c r="J14" s="70"/>
      <c r="K14" s="53">
        <f t="shared" si="8"/>
        <v>0</v>
      </c>
      <c r="L14" s="69" t="b">
        <f t="shared" si="1"/>
        <v>0</v>
      </c>
      <c r="M14" s="57">
        <f t="shared" si="5"/>
        <v>0</v>
      </c>
      <c r="N14" s="70"/>
      <c r="O14" s="53">
        <f t="shared" si="9"/>
        <v>0</v>
      </c>
      <c r="P14" s="68" t="b">
        <f t="shared" si="10"/>
        <v>0</v>
      </c>
      <c r="Q14" s="71">
        <f t="shared" si="6"/>
        <v>0</v>
      </c>
      <c r="R14" s="72">
        <f t="shared" si="2"/>
        <v>0</v>
      </c>
      <c r="S14" s="73">
        <f t="shared" si="3"/>
        <v>1</v>
      </c>
    </row>
    <row r="15" spans="1:20" s="61" customFormat="1" ht="20.100000000000001" customHeight="1" x14ac:dyDescent="0.25">
      <c r="A15" s="62">
        <v>14</v>
      </c>
      <c r="B15" s="63" t="s">
        <v>25</v>
      </c>
      <c r="C15" s="64"/>
      <c r="D15" s="65"/>
      <c r="E15" s="74"/>
      <c r="F15" s="67"/>
      <c r="G15" s="68">
        <f t="shared" si="7"/>
        <v>0</v>
      </c>
      <c r="H15" s="69" t="b">
        <f t="shared" si="0"/>
        <v>0</v>
      </c>
      <c r="I15" s="55">
        <f t="shared" si="4"/>
        <v>0</v>
      </c>
      <c r="J15" s="70"/>
      <c r="K15" s="53">
        <f t="shared" si="8"/>
        <v>0</v>
      </c>
      <c r="L15" s="69" t="b">
        <f t="shared" si="1"/>
        <v>0</v>
      </c>
      <c r="M15" s="57">
        <f t="shared" si="5"/>
        <v>0</v>
      </c>
      <c r="N15" s="70"/>
      <c r="O15" s="53">
        <f t="shared" si="9"/>
        <v>0</v>
      </c>
      <c r="P15" s="68" t="b">
        <f t="shared" si="10"/>
        <v>0</v>
      </c>
      <c r="Q15" s="71">
        <f t="shared" si="6"/>
        <v>0</v>
      </c>
      <c r="R15" s="72">
        <f t="shared" si="2"/>
        <v>0</v>
      </c>
      <c r="S15" s="73">
        <f t="shared" si="3"/>
        <v>1</v>
      </c>
    </row>
    <row r="16" spans="1:20" s="61" customFormat="1" ht="20.100000000000001" customHeight="1" x14ac:dyDescent="0.25">
      <c r="A16" s="62">
        <v>15</v>
      </c>
      <c r="B16" s="63" t="s">
        <v>26</v>
      </c>
      <c r="C16" s="64"/>
      <c r="D16" s="65"/>
      <c r="E16" s="74"/>
      <c r="F16" s="67"/>
      <c r="G16" s="68">
        <f t="shared" si="7"/>
        <v>0</v>
      </c>
      <c r="H16" s="69" t="b">
        <f t="shared" si="0"/>
        <v>0</v>
      </c>
      <c r="I16" s="55">
        <f t="shared" si="4"/>
        <v>0</v>
      </c>
      <c r="J16" s="70"/>
      <c r="K16" s="53">
        <f t="shared" si="8"/>
        <v>0</v>
      </c>
      <c r="L16" s="69" t="b">
        <f t="shared" si="1"/>
        <v>0</v>
      </c>
      <c r="M16" s="57">
        <f t="shared" si="5"/>
        <v>0</v>
      </c>
      <c r="N16" s="70"/>
      <c r="O16" s="53">
        <f t="shared" si="9"/>
        <v>0</v>
      </c>
      <c r="P16" s="68" t="b">
        <f t="shared" si="10"/>
        <v>0</v>
      </c>
      <c r="Q16" s="71">
        <f t="shared" si="6"/>
        <v>0</v>
      </c>
      <c r="R16" s="72">
        <f t="shared" si="2"/>
        <v>0</v>
      </c>
      <c r="S16" s="73">
        <f t="shared" si="3"/>
        <v>1</v>
      </c>
    </row>
    <row r="17" spans="1:19" s="61" customFormat="1" ht="20.100000000000001" customHeight="1" x14ac:dyDescent="0.25">
      <c r="A17" s="62">
        <v>16</v>
      </c>
      <c r="B17" s="63" t="s">
        <v>26</v>
      </c>
      <c r="C17" s="49"/>
      <c r="D17" s="50"/>
      <c r="E17" s="74"/>
      <c r="F17" s="67"/>
      <c r="G17" s="68">
        <f t="shared" si="7"/>
        <v>0</v>
      </c>
      <c r="H17" s="69" t="b">
        <f t="shared" si="0"/>
        <v>0</v>
      </c>
      <c r="I17" s="55">
        <f t="shared" si="4"/>
        <v>0</v>
      </c>
      <c r="J17" s="70"/>
      <c r="K17" s="53">
        <f t="shared" si="8"/>
        <v>0</v>
      </c>
      <c r="L17" s="69" t="b">
        <f t="shared" si="1"/>
        <v>0</v>
      </c>
      <c r="M17" s="57">
        <f t="shared" si="5"/>
        <v>0</v>
      </c>
      <c r="N17" s="70"/>
      <c r="O17" s="53">
        <f t="shared" si="9"/>
        <v>0</v>
      </c>
      <c r="P17" s="68" t="b">
        <f t="shared" si="10"/>
        <v>0</v>
      </c>
      <c r="Q17" s="71">
        <f t="shared" si="6"/>
        <v>0</v>
      </c>
      <c r="R17" s="72">
        <f t="shared" si="2"/>
        <v>0</v>
      </c>
      <c r="S17" s="73">
        <f t="shared" si="3"/>
        <v>1</v>
      </c>
    </row>
    <row r="18" spans="1:19" s="61" customFormat="1" ht="20.100000000000001" customHeight="1" x14ac:dyDescent="0.25">
      <c r="A18" s="62">
        <v>17</v>
      </c>
      <c r="B18" s="63" t="s">
        <v>26</v>
      </c>
      <c r="C18" s="64"/>
      <c r="D18" s="65"/>
      <c r="E18" s="74"/>
      <c r="F18" s="67"/>
      <c r="G18" s="68">
        <f t="shared" si="7"/>
        <v>0</v>
      </c>
      <c r="H18" s="69" t="b">
        <f t="shared" si="0"/>
        <v>0</v>
      </c>
      <c r="I18" s="55">
        <f t="shared" si="4"/>
        <v>0</v>
      </c>
      <c r="J18" s="70"/>
      <c r="K18" s="53">
        <f t="shared" si="8"/>
        <v>0</v>
      </c>
      <c r="L18" s="69" t="b">
        <f t="shared" si="1"/>
        <v>0</v>
      </c>
      <c r="M18" s="57">
        <f t="shared" si="5"/>
        <v>0</v>
      </c>
      <c r="N18" s="70"/>
      <c r="O18" s="53">
        <f t="shared" si="9"/>
        <v>0</v>
      </c>
      <c r="P18" s="68" t="b">
        <f t="shared" si="10"/>
        <v>0</v>
      </c>
      <c r="Q18" s="71">
        <f t="shared" si="6"/>
        <v>0</v>
      </c>
      <c r="R18" s="72">
        <f t="shared" si="2"/>
        <v>0</v>
      </c>
      <c r="S18" s="73">
        <f t="shared" si="3"/>
        <v>1</v>
      </c>
    </row>
    <row r="19" spans="1:19" s="61" customFormat="1" ht="20.100000000000001" customHeight="1" x14ac:dyDescent="0.25">
      <c r="A19" s="62">
        <v>18</v>
      </c>
      <c r="B19" s="63" t="s">
        <v>26</v>
      </c>
      <c r="C19" s="64"/>
      <c r="D19" s="65"/>
      <c r="E19" s="74"/>
      <c r="F19" s="67"/>
      <c r="G19" s="68">
        <f t="shared" si="7"/>
        <v>0</v>
      </c>
      <c r="H19" s="69" t="b">
        <f t="shared" si="0"/>
        <v>0</v>
      </c>
      <c r="I19" s="55">
        <f t="shared" si="4"/>
        <v>0</v>
      </c>
      <c r="J19" s="70"/>
      <c r="K19" s="53">
        <f t="shared" si="8"/>
        <v>0</v>
      </c>
      <c r="L19" s="69" t="b">
        <f t="shared" si="1"/>
        <v>0</v>
      </c>
      <c r="M19" s="57">
        <f t="shared" si="5"/>
        <v>0</v>
      </c>
      <c r="N19" s="70"/>
      <c r="O19" s="53">
        <f t="shared" si="9"/>
        <v>0</v>
      </c>
      <c r="P19" s="68" t="b">
        <f t="shared" si="10"/>
        <v>0</v>
      </c>
      <c r="Q19" s="71">
        <f t="shared" si="6"/>
        <v>0</v>
      </c>
      <c r="R19" s="72">
        <f t="shared" si="2"/>
        <v>0</v>
      </c>
      <c r="S19" s="73">
        <f t="shared" si="3"/>
        <v>1</v>
      </c>
    </row>
    <row r="20" spans="1:19" s="61" customFormat="1" ht="20.100000000000001" customHeight="1" x14ac:dyDescent="0.25">
      <c r="A20" s="62">
        <v>19</v>
      </c>
      <c r="B20" s="63" t="s">
        <v>26</v>
      </c>
      <c r="C20" s="64"/>
      <c r="D20" s="65"/>
      <c r="E20" s="74"/>
      <c r="F20" s="67"/>
      <c r="G20" s="68">
        <f t="shared" si="7"/>
        <v>0</v>
      </c>
      <c r="H20" s="69" t="b">
        <f t="shared" si="0"/>
        <v>0</v>
      </c>
      <c r="I20" s="55">
        <f t="shared" si="4"/>
        <v>0</v>
      </c>
      <c r="J20" s="70"/>
      <c r="K20" s="53">
        <f t="shared" si="8"/>
        <v>0</v>
      </c>
      <c r="L20" s="69" t="b">
        <f t="shared" si="1"/>
        <v>0</v>
      </c>
      <c r="M20" s="57">
        <f t="shared" si="5"/>
        <v>0</v>
      </c>
      <c r="N20" s="70"/>
      <c r="O20" s="53">
        <f t="shared" si="9"/>
        <v>0</v>
      </c>
      <c r="P20" s="68" t="b">
        <f t="shared" si="10"/>
        <v>0</v>
      </c>
      <c r="Q20" s="71">
        <f t="shared" si="6"/>
        <v>0</v>
      </c>
      <c r="R20" s="72">
        <f t="shared" si="2"/>
        <v>0</v>
      </c>
      <c r="S20" s="73">
        <f t="shared" si="3"/>
        <v>1</v>
      </c>
    </row>
    <row r="21" spans="1:19" s="61" customFormat="1" ht="20.100000000000001" customHeight="1" x14ac:dyDescent="0.25">
      <c r="A21" s="62">
        <v>20</v>
      </c>
      <c r="B21" s="63" t="s">
        <v>26</v>
      </c>
      <c r="C21" s="64"/>
      <c r="D21" s="65"/>
      <c r="E21" s="74"/>
      <c r="F21" s="67"/>
      <c r="G21" s="68">
        <f t="shared" si="7"/>
        <v>0</v>
      </c>
      <c r="H21" s="69" t="b">
        <f t="shared" si="0"/>
        <v>0</v>
      </c>
      <c r="I21" s="55">
        <f t="shared" si="4"/>
        <v>0</v>
      </c>
      <c r="J21" s="70"/>
      <c r="K21" s="53">
        <f t="shared" si="8"/>
        <v>0</v>
      </c>
      <c r="L21" s="69" t="b">
        <f t="shared" si="1"/>
        <v>0</v>
      </c>
      <c r="M21" s="57">
        <f t="shared" si="5"/>
        <v>0</v>
      </c>
      <c r="N21" s="70"/>
      <c r="O21" s="53">
        <f t="shared" si="9"/>
        <v>0</v>
      </c>
      <c r="P21" s="68" t="b">
        <f t="shared" si="10"/>
        <v>0</v>
      </c>
      <c r="Q21" s="71">
        <f t="shared" si="6"/>
        <v>0</v>
      </c>
      <c r="R21" s="72">
        <f t="shared" si="2"/>
        <v>0</v>
      </c>
      <c r="S21" s="73">
        <f t="shared" si="3"/>
        <v>1</v>
      </c>
    </row>
    <row r="22" spans="1:19" s="61" customFormat="1" ht="20.100000000000001" customHeight="1" x14ac:dyDescent="0.25">
      <c r="A22" s="62">
        <v>21</v>
      </c>
      <c r="B22" s="63" t="s">
        <v>26</v>
      </c>
      <c r="C22" s="64"/>
      <c r="D22" s="65"/>
      <c r="E22" s="74"/>
      <c r="F22" s="67"/>
      <c r="G22" s="68">
        <f t="shared" si="7"/>
        <v>0</v>
      </c>
      <c r="H22" s="69" t="b">
        <f t="shared" si="0"/>
        <v>0</v>
      </c>
      <c r="I22" s="55">
        <f t="shared" si="4"/>
        <v>0</v>
      </c>
      <c r="J22" s="70"/>
      <c r="K22" s="53">
        <f t="shared" si="8"/>
        <v>0</v>
      </c>
      <c r="L22" s="69" t="b">
        <f t="shared" si="1"/>
        <v>0</v>
      </c>
      <c r="M22" s="57">
        <f t="shared" si="5"/>
        <v>0</v>
      </c>
      <c r="N22" s="70"/>
      <c r="O22" s="53">
        <f t="shared" si="9"/>
        <v>0</v>
      </c>
      <c r="P22" s="68" t="b">
        <f t="shared" si="10"/>
        <v>0</v>
      </c>
      <c r="Q22" s="71">
        <f t="shared" si="6"/>
        <v>0</v>
      </c>
      <c r="R22" s="72">
        <f t="shared" si="2"/>
        <v>0</v>
      </c>
      <c r="S22" s="73">
        <f t="shared" si="3"/>
        <v>1</v>
      </c>
    </row>
    <row r="23" spans="1:19" s="61" customFormat="1" ht="20.100000000000001" customHeight="1" x14ac:dyDescent="0.25">
      <c r="A23" s="62">
        <v>22</v>
      </c>
      <c r="B23" s="63" t="s">
        <v>26</v>
      </c>
      <c r="C23" s="64"/>
      <c r="D23" s="65"/>
      <c r="E23" s="66"/>
      <c r="F23" s="67"/>
      <c r="G23" s="68">
        <f t="shared" si="7"/>
        <v>0</v>
      </c>
      <c r="H23" s="69" t="b">
        <f t="shared" si="0"/>
        <v>0</v>
      </c>
      <c r="I23" s="55">
        <f t="shared" si="4"/>
        <v>0</v>
      </c>
      <c r="J23" s="70"/>
      <c r="K23" s="53">
        <f t="shared" si="8"/>
        <v>0</v>
      </c>
      <c r="L23" s="69" t="b">
        <f t="shared" si="1"/>
        <v>0</v>
      </c>
      <c r="M23" s="57">
        <f t="shared" si="5"/>
        <v>0</v>
      </c>
      <c r="N23" s="70"/>
      <c r="O23" s="53">
        <f t="shared" si="9"/>
        <v>0</v>
      </c>
      <c r="P23" s="68" t="b">
        <f t="shared" si="10"/>
        <v>0</v>
      </c>
      <c r="Q23" s="71">
        <f t="shared" si="6"/>
        <v>0</v>
      </c>
      <c r="R23" s="72">
        <f t="shared" si="2"/>
        <v>0</v>
      </c>
      <c r="S23" s="73">
        <f t="shared" si="3"/>
        <v>1</v>
      </c>
    </row>
    <row r="24" spans="1:19" s="61" customFormat="1" ht="20.100000000000001" customHeight="1" x14ac:dyDescent="0.25">
      <c r="A24" s="62">
        <v>23</v>
      </c>
      <c r="B24" s="64" t="s">
        <v>26</v>
      </c>
      <c r="C24" s="64"/>
      <c r="D24" s="65"/>
      <c r="E24" s="66"/>
      <c r="F24" s="67"/>
      <c r="G24" s="68">
        <f t="shared" si="7"/>
        <v>0</v>
      </c>
      <c r="H24" s="69" t="b">
        <f t="shared" si="0"/>
        <v>0</v>
      </c>
      <c r="I24" s="55">
        <f t="shared" si="4"/>
        <v>0</v>
      </c>
      <c r="J24" s="70"/>
      <c r="K24" s="53">
        <f t="shared" si="8"/>
        <v>0</v>
      </c>
      <c r="L24" s="69" t="b">
        <f t="shared" si="1"/>
        <v>0</v>
      </c>
      <c r="M24" s="57">
        <f t="shared" si="5"/>
        <v>0</v>
      </c>
      <c r="N24" s="70"/>
      <c r="O24" s="53">
        <f t="shared" si="9"/>
        <v>0</v>
      </c>
      <c r="P24" s="68" t="b">
        <f t="shared" si="10"/>
        <v>0</v>
      </c>
      <c r="Q24" s="71">
        <f t="shared" si="6"/>
        <v>0</v>
      </c>
      <c r="R24" s="72">
        <f t="shared" si="2"/>
        <v>0</v>
      </c>
      <c r="S24" s="73">
        <f t="shared" si="3"/>
        <v>1</v>
      </c>
    </row>
    <row r="25" spans="1:19" s="61" customFormat="1" ht="20.100000000000001" customHeight="1" x14ac:dyDescent="0.25">
      <c r="A25" s="62">
        <v>24</v>
      </c>
      <c r="B25" s="76" t="s">
        <v>27</v>
      </c>
      <c r="C25" s="64"/>
      <c r="D25" s="65"/>
      <c r="E25" s="74"/>
      <c r="F25" s="67"/>
      <c r="G25" s="68">
        <f t="shared" si="7"/>
        <v>0</v>
      </c>
      <c r="H25" s="69" t="b">
        <f t="shared" si="0"/>
        <v>0</v>
      </c>
      <c r="I25" s="55">
        <f t="shared" si="4"/>
        <v>0</v>
      </c>
      <c r="J25" s="70"/>
      <c r="K25" s="53">
        <f t="shared" si="8"/>
        <v>0</v>
      </c>
      <c r="L25" s="69" t="b">
        <f t="shared" si="1"/>
        <v>0</v>
      </c>
      <c r="M25" s="57">
        <f t="shared" si="5"/>
        <v>0</v>
      </c>
      <c r="N25" s="70"/>
      <c r="O25" s="53">
        <f t="shared" si="9"/>
        <v>0</v>
      </c>
      <c r="P25" s="68" t="b">
        <f t="shared" si="10"/>
        <v>0</v>
      </c>
      <c r="Q25" s="71">
        <f t="shared" si="6"/>
        <v>0</v>
      </c>
      <c r="R25" s="72">
        <f t="shared" si="2"/>
        <v>0</v>
      </c>
      <c r="S25" s="73">
        <f t="shared" si="3"/>
        <v>1</v>
      </c>
    </row>
    <row r="26" spans="1:19" s="61" customFormat="1" ht="20.100000000000001" customHeight="1" x14ac:dyDescent="0.25">
      <c r="A26" s="62">
        <v>25</v>
      </c>
      <c r="B26" s="76" t="s">
        <v>27</v>
      </c>
      <c r="C26" s="64"/>
      <c r="D26" s="65"/>
      <c r="E26" s="74"/>
      <c r="F26" s="67"/>
      <c r="G26" s="68">
        <f t="shared" si="7"/>
        <v>0</v>
      </c>
      <c r="H26" s="69" t="b">
        <f t="shared" si="0"/>
        <v>0</v>
      </c>
      <c r="I26" s="55">
        <f t="shared" si="4"/>
        <v>0</v>
      </c>
      <c r="J26" s="70"/>
      <c r="K26" s="53">
        <f t="shared" si="8"/>
        <v>0</v>
      </c>
      <c r="L26" s="69" t="b">
        <f t="shared" si="1"/>
        <v>0</v>
      </c>
      <c r="M26" s="57">
        <f t="shared" si="5"/>
        <v>0</v>
      </c>
      <c r="N26" s="70"/>
      <c r="O26" s="53">
        <f t="shared" si="9"/>
        <v>0</v>
      </c>
      <c r="P26" s="68" t="b">
        <f t="shared" si="10"/>
        <v>0</v>
      </c>
      <c r="Q26" s="71">
        <f t="shared" si="6"/>
        <v>0</v>
      </c>
      <c r="R26" s="72">
        <f t="shared" si="2"/>
        <v>0</v>
      </c>
      <c r="S26" s="73">
        <f t="shared" si="3"/>
        <v>1</v>
      </c>
    </row>
    <row r="27" spans="1:19" s="61" customFormat="1" ht="20.100000000000001" customHeight="1" x14ac:dyDescent="0.25">
      <c r="A27" s="62">
        <v>26</v>
      </c>
      <c r="B27" s="76" t="s">
        <v>27</v>
      </c>
      <c r="C27" s="64"/>
      <c r="D27" s="65"/>
      <c r="E27" s="74"/>
      <c r="F27" s="67"/>
      <c r="G27" s="68">
        <f t="shared" si="7"/>
        <v>0</v>
      </c>
      <c r="H27" s="69" t="b">
        <f t="shared" si="0"/>
        <v>0</v>
      </c>
      <c r="I27" s="55">
        <f t="shared" si="4"/>
        <v>0</v>
      </c>
      <c r="J27" s="70"/>
      <c r="K27" s="53">
        <f t="shared" si="8"/>
        <v>0</v>
      </c>
      <c r="L27" s="69" t="b">
        <f t="shared" si="1"/>
        <v>0</v>
      </c>
      <c r="M27" s="57">
        <f t="shared" si="5"/>
        <v>0</v>
      </c>
      <c r="N27" s="70"/>
      <c r="O27" s="53">
        <f t="shared" si="9"/>
        <v>0</v>
      </c>
      <c r="P27" s="68" t="b">
        <f t="shared" si="10"/>
        <v>0</v>
      </c>
      <c r="Q27" s="71">
        <f t="shared" si="6"/>
        <v>0</v>
      </c>
      <c r="R27" s="72">
        <f t="shared" si="2"/>
        <v>0</v>
      </c>
      <c r="S27" s="73">
        <f t="shared" si="3"/>
        <v>1</v>
      </c>
    </row>
    <row r="28" spans="1:19" s="61" customFormat="1" ht="20.100000000000001" customHeight="1" x14ac:dyDescent="0.25">
      <c r="A28" s="62">
        <v>27</v>
      </c>
      <c r="B28" s="76" t="s">
        <v>27</v>
      </c>
      <c r="C28" s="64"/>
      <c r="D28" s="65"/>
      <c r="E28" s="74"/>
      <c r="F28" s="67"/>
      <c r="G28" s="68">
        <f t="shared" si="7"/>
        <v>0</v>
      </c>
      <c r="H28" s="69" t="b">
        <f t="shared" si="0"/>
        <v>0</v>
      </c>
      <c r="I28" s="55">
        <f t="shared" si="4"/>
        <v>0</v>
      </c>
      <c r="J28" s="70"/>
      <c r="K28" s="53">
        <f t="shared" si="8"/>
        <v>0</v>
      </c>
      <c r="L28" s="69" t="b">
        <f t="shared" si="1"/>
        <v>0</v>
      </c>
      <c r="M28" s="57">
        <f t="shared" si="5"/>
        <v>0</v>
      </c>
      <c r="N28" s="70"/>
      <c r="O28" s="53">
        <f t="shared" si="9"/>
        <v>0</v>
      </c>
      <c r="P28" s="68" t="b">
        <f t="shared" si="10"/>
        <v>0</v>
      </c>
      <c r="Q28" s="71">
        <f t="shared" si="6"/>
        <v>0</v>
      </c>
      <c r="R28" s="72">
        <f t="shared" si="2"/>
        <v>0</v>
      </c>
      <c r="S28" s="73">
        <f t="shared" si="3"/>
        <v>1</v>
      </c>
    </row>
    <row r="29" spans="1:19" s="61" customFormat="1" ht="20.100000000000001" customHeight="1" x14ac:dyDescent="0.25">
      <c r="A29" s="62">
        <v>28</v>
      </c>
      <c r="B29" s="76" t="s">
        <v>27</v>
      </c>
      <c r="C29" s="64"/>
      <c r="D29" s="65"/>
      <c r="E29" s="74"/>
      <c r="F29" s="67"/>
      <c r="G29" s="68">
        <f t="shared" si="7"/>
        <v>0</v>
      </c>
      <c r="H29" s="69" t="b">
        <f t="shared" si="0"/>
        <v>0</v>
      </c>
      <c r="I29" s="55">
        <f t="shared" si="4"/>
        <v>0</v>
      </c>
      <c r="J29" s="70"/>
      <c r="K29" s="53">
        <f t="shared" si="8"/>
        <v>0</v>
      </c>
      <c r="L29" s="69" t="b">
        <f t="shared" si="1"/>
        <v>0</v>
      </c>
      <c r="M29" s="57">
        <f t="shared" si="5"/>
        <v>0</v>
      </c>
      <c r="N29" s="70"/>
      <c r="O29" s="53">
        <f t="shared" si="9"/>
        <v>0</v>
      </c>
      <c r="P29" s="68" t="b">
        <f t="shared" si="10"/>
        <v>0</v>
      </c>
      <c r="Q29" s="71">
        <f t="shared" si="6"/>
        <v>0</v>
      </c>
      <c r="R29" s="72">
        <f t="shared" si="2"/>
        <v>0</v>
      </c>
      <c r="S29" s="73">
        <f t="shared" si="3"/>
        <v>1</v>
      </c>
    </row>
    <row r="30" spans="1:19" s="61" customFormat="1" ht="20.100000000000001" customHeight="1" x14ac:dyDescent="0.25">
      <c r="A30" s="62">
        <v>29</v>
      </c>
      <c r="B30" s="76" t="s">
        <v>27</v>
      </c>
      <c r="C30" s="64"/>
      <c r="D30" s="65"/>
      <c r="E30" s="74"/>
      <c r="F30" s="67"/>
      <c r="G30" s="68">
        <f t="shared" si="7"/>
        <v>0</v>
      </c>
      <c r="H30" s="69" t="b">
        <f t="shared" si="0"/>
        <v>0</v>
      </c>
      <c r="I30" s="55">
        <f t="shared" si="4"/>
        <v>0</v>
      </c>
      <c r="J30" s="70"/>
      <c r="K30" s="53">
        <f t="shared" si="8"/>
        <v>0</v>
      </c>
      <c r="L30" s="69" t="b">
        <f t="shared" si="1"/>
        <v>0</v>
      </c>
      <c r="M30" s="57">
        <f t="shared" si="5"/>
        <v>0</v>
      </c>
      <c r="N30" s="70"/>
      <c r="O30" s="53">
        <f t="shared" si="9"/>
        <v>0</v>
      </c>
      <c r="P30" s="68" t="b">
        <f t="shared" si="10"/>
        <v>0</v>
      </c>
      <c r="Q30" s="71">
        <f t="shared" si="6"/>
        <v>0</v>
      </c>
      <c r="R30" s="72">
        <f t="shared" si="2"/>
        <v>0</v>
      </c>
      <c r="S30" s="73">
        <f t="shared" si="3"/>
        <v>1</v>
      </c>
    </row>
    <row r="31" spans="1:19" s="61" customFormat="1" ht="20.100000000000001" customHeight="1" x14ac:dyDescent="0.25">
      <c r="A31" s="62">
        <v>30</v>
      </c>
      <c r="B31" s="76" t="s">
        <v>27</v>
      </c>
      <c r="C31" s="64"/>
      <c r="D31" s="65"/>
      <c r="E31" s="74"/>
      <c r="F31" s="67"/>
      <c r="G31" s="68">
        <f t="shared" si="7"/>
        <v>0</v>
      </c>
      <c r="H31" s="69" t="b">
        <f t="shared" si="0"/>
        <v>0</v>
      </c>
      <c r="I31" s="55">
        <f t="shared" si="4"/>
        <v>0</v>
      </c>
      <c r="J31" s="70"/>
      <c r="K31" s="53">
        <f t="shared" si="8"/>
        <v>0</v>
      </c>
      <c r="L31" s="69" t="b">
        <f t="shared" si="1"/>
        <v>0</v>
      </c>
      <c r="M31" s="57">
        <f t="shared" si="5"/>
        <v>0</v>
      </c>
      <c r="N31" s="70"/>
      <c r="O31" s="53">
        <f t="shared" si="9"/>
        <v>0</v>
      </c>
      <c r="P31" s="68" t="b">
        <f t="shared" si="10"/>
        <v>0</v>
      </c>
      <c r="Q31" s="71">
        <f t="shared" si="6"/>
        <v>0</v>
      </c>
      <c r="R31" s="72">
        <f t="shared" si="2"/>
        <v>0</v>
      </c>
      <c r="S31" s="73">
        <f t="shared" si="3"/>
        <v>1</v>
      </c>
    </row>
    <row r="32" spans="1:19" s="61" customFormat="1" ht="20.100000000000001" customHeight="1" x14ac:dyDescent="0.25">
      <c r="A32" s="62">
        <v>31</v>
      </c>
      <c r="B32" s="76" t="s">
        <v>27</v>
      </c>
      <c r="C32" s="64"/>
      <c r="D32" s="65"/>
      <c r="E32" s="74"/>
      <c r="F32" s="67"/>
      <c r="G32" s="68">
        <f t="shared" si="7"/>
        <v>0</v>
      </c>
      <c r="H32" s="69" t="b">
        <f t="shared" si="0"/>
        <v>0</v>
      </c>
      <c r="I32" s="55">
        <f t="shared" si="4"/>
        <v>0</v>
      </c>
      <c r="J32" s="70"/>
      <c r="K32" s="53">
        <f t="shared" si="8"/>
        <v>0</v>
      </c>
      <c r="L32" s="69" t="b">
        <f t="shared" si="1"/>
        <v>0</v>
      </c>
      <c r="M32" s="57">
        <f t="shared" si="5"/>
        <v>0</v>
      </c>
      <c r="N32" s="70"/>
      <c r="O32" s="53">
        <f t="shared" si="9"/>
        <v>0</v>
      </c>
      <c r="P32" s="68" t="b">
        <f t="shared" si="10"/>
        <v>0</v>
      </c>
      <c r="Q32" s="71">
        <f t="shared" si="6"/>
        <v>0</v>
      </c>
      <c r="R32" s="72">
        <f t="shared" si="2"/>
        <v>0</v>
      </c>
      <c r="S32" s="73">
        <f t="shared" si="3"/>
        <v>1</v>
      </c>
    </row>
    <row r="33" spans="1:19" s="61" customFormat="1" ht="20.100000000000001" customHeight="1" x14ac:dyDescent="0.25">
      <c r="A33" s="62">
        <v>32</v>
      </c>
      <c r="B33" s="76" t="s">
        <v>27</v>
      </c>
      <c r="C33" s="64"/>
      <c r="D33" s="65"/>
      <c r="E33" s="74"/>
      <c r="F33" s="67"/>
      <c r="G33" s="68">
        <f t="shared" si="7"/>
        <v>0</v>
      </c>
      <c r="H33" s="69" t="b">
        <f t="shared" si="0"/>
        <v>0</v>
      </c>
      <c r="I33" s="55">
        <f t="shared" si="4"/>
        <v>0</v>
      </c>
      <c r="J33" s="70"/>
      <c r="K33" s="53">
        <f t="shared" si="8"/>
        <v>0</v>
      </c>
      <c r="L33" s="69" t="b">
        <f t="shared" si="1"/>
        <v>0</v>
      </c>
      <c r="M33" s="57">
        <f t="shared" si="5"/>
        <v>0</v>
      </c>
      <c r="N33" s="70"/>
      <c r="O33" s="53">
        <f t="shared" si="9"/>
        <v>0</v>
      </c>
      <c r="P33" s="68" t="b">
        <f t="shared" si="10"/>
        <v>0</v>
      </c>
      <c r="Q33" s="71">
        <f t="shared" si="6"/>
        <v>0</v>
      </c>
      <c r="R33" s="72">
        <f t="shared" si="2"/>
        <v>0</v>
      </c>
      <c r="S33" s="73">
        <f t="shared" si="3"/>
        <v>1</v>
      </c>
    </row>
    <row r="34" spans="1:19" s="61" customFormat="1" ht="20.100000000000001" customHeight="1" x14ac:dyDescent="0.25">
      <c r="A34" s="62">
        <v>33</v>
      </c>
      <c r="B34" s="76" t="s">
        <v>27</v>
      </c>
      <c r="C34" s="64"/>
      <c r="D34" s="65"/>
      <c r="E34" s="74"/>
      <c r="F34" s="67"/>
      <c r="G34" s="68">
        <f t="shared" si="7"/>
        <v>0</v>
      </c>
      <c r="H34" s="69" t="b">
        <f t="shared" ref="H34:H65" si="11">IF(G34&gt;0,RANK(G34,$G$2:$G$50,0))</f>
        <v>0</v>
      </c>
      <c r="I34" s="55">
        <f t="shared" si="4"/>
        <v>0</v>
      </c>
      <c r="J34" s="70"/>
      <c r="K34" s="53">
        <f t="shared" si="8"/>
        <v>0</v>
      </c>
      <c r="L34" s="69" t="b">
        <f t="shared" ref="L34:L65" si="12">IF(K34&gt;0,RANK(K34,$K$2:$K$50,0))</f>
        <v>0</v>
      </c>
      <c r="M34" s="57">
        <f t="shared" si="5"/>
        <v>0</v>
      </c>
      <c r="N34" s="70"/>
      <c r="O34" s="53">
        <f t="shared" si="9"/>
        <v>0</v>
      </c>
      <c r="P34" s="68" t="b">
        <f t="shared" si="10"/>
        <v>0</v>
      </c>
      <c r="Q34" s="71">
        <f t="shared" si="6"/>
        <v>0</v>
      </c>
      <c r="R34" s="72">
        <f t="shared" si="2"/>
        <v>0</v>
      </c>
      <c r="S34" s="73">
        <f t="shared" ref="S34:S65" si="13">RANK(R34,$R$2:$R$50)</f>
        <v>1</v>
      </c>
    </row>
    <row r="35" spans="1:19" s="61" customFormat="1" ht="20.100000000000001" customHeight="1" x14ac:dyDescent="0.25">
      <c r="A35" s="62">
        <v>34</v>
      </c>
      <c r="B35" s="76" t="s">
        <v>27</v>
      </c>
      <c r="C35" s="64"/>
      <c r="D35" s="65"/>
      <c r="E35" s="74"/>
      <c r="F35" s="67"/>
      <c r="G35" s="68">
        <f t="shared" si="7"/>
        <v>0</v>
      </c>
      <c r="H35" s="69" t="b">
        <f t="shared" si="11"/>
        <v>0</v>
      </c>
      <c r="I35" s="55">
        <f t="shared" si="4"/>
        <v>0</v>
      </c>
      <c r="J35" s="70"/>
      <c r="K35" s="53">
        <f t="shared" si="8"/>
        <v>0</v>
      </c>
      <c r="L35" s="69" t="b">
        <f t="shared" si="12"/>
        <v>0</v>
      </c>
      <c r="M35" s="57">
        <f t="shared" si="5"/>
        <v>0</v>
      </c>
      <c r="N35" s="70"/>
      <c r="O35" s="53">
        <f t="shared" si="9"/>
        <v>0</v>
      </c>
      <c r="P35" s="68" t="b">
        <f t="shared" si="10"/>
        <v>0</v>
      </c>
      <c r="Q35" s="71">
        <f t="shared" si="6"/>
        <v>0</v>
      </c>
      <c r="R35" s="72">
        <f t="shared" si="2"/>
        <v>0</v>
      </c>
      <c r="S35" s="73">
        <f t="shared" si="13"/>
        <v>1</v>
      </c>
    </row>
    <row r="36" spans="1:19" s="61" customFormat="1" ht="20.100000000000001" customHeight="1" x14ac:dyDescent="0.25">
      <c r="A36" s="62">
        <v>35</v>
      </c>
      <c r="B36" s="76" t="s">
        <v>26</v>
      </c>
      <c r="C36" s="64"/>
      <c r="D36" s="65"/>
      <c r="E36" s="66"/>
      <c r="F36" s="67"/>
      <c r="G36" s="68">
        <f t="shared" si="7"/>
        <v>0</v>
      </c>
      <c r="H36" s="69" t="b">
        <f t="shared" si="11"/>
        <v>0</v>
      </c>
      <c r="I36" s="55">
        <f t="shared" si="4"/>
        <v>0</v>
      </c>
      <c r="J36" s="70"/>
      <c r="K36" s="53">
        <f t="shared" si="8"/>
        <v>0</v>
      </c>
      <c r="L36" s="69" t="b">
        <f t="shared" si="12"/>
        <v>0</v>
      </c>
      <c r="M36" s="57">
        <f t="shared" si="5"/>
        <v>0</v>
      </c>
      <c r="N36" s="70">
        <v>0</v>
      </c>
      <c r="O36" s="53">
        <f t="shared" si="9"/>
        <v>0</v>
      </c>
      <c r="P36" s="68" t="b">
        <f t="shared" si="10"/>
        <v>0</v>
      </c>
      <c r="Q36" s="71">
        <f t="shared" si="6"/>
        <v>0</v>
      </c>
      <c r="R36" s="72">
        <f t="shared" si="2"/>
        <v>0</v>
      </c>
      <c r="S36" s="73">
        <f t="shared" si="13"/>
        <v>1</v>
      </c>
    </row>
    <row r="37" spans="1:19" s="61" customFormat="1" ht="20.100000000000001" customHeight="1" x14ac:dyDescent="0.25">
      <c r="A37" s="62">
        <v>36</v>
      </c>
      <c r="B37" s="76" t="s">
        <v>30</v>
      </c>
      <c r="C37" s="64"/>
      <c r="D37" s="65"/>
      <c r="E37" s="74"/>
      <c r="F37" s="67"/>
      <c r="G37" s="68">
        <f t="shared" si="7"/>
        <v>0</v>
      </c>
      <c r="H37" s="69" t="b">
        <f t="shared" si="11"/>
        <v>0</v>
      </c>
      <c r="I37" s="55">
        <f t="shared" si="4"/>
        <v>0</v>
      </c>
      <c r="J37" s="70"/>
      <c r="K37" s="53">
        <f t="shared" si="8"/>
        <v>0</v>
      </c>
      <c r="L37" s="69" t="b">
        <f t="shared" si="12"/>
        <v>0</v>
      </c>
      <c r="M37" s="57">
        <f t="shared" si="5"/>
        <v>0</v>
      </c>
      <c r="N37" s="70"/>
      <c r="O37" s="53">
        <f t="shared" si="9"/>
        <v>0</v>
      </c>
      <c r="P37" s="68" t="b">
        <f t="shared" si="10"/>
        <v>0</v>
      </c>
      <c r="Q37" s="71">
        <f t="shared" si="6"/>
        <v>0</v>
      </c>
      <c r="R37" s="72">
        <f t="shared" si="2"/>
        <v>0</v>
      </c>
      <c r="S37" s="73">
        <f t="shared" si="13"/>
        <v>1</v>
      </c>
    </row>
    <row r="38" spans="1:19" s="61" customFormat="1" ht="20.100000000000001" customHeight="1" x14ac:dyDescent="0.25">
      <c r="A38" s="62">
        <v>37</v>
      </c>
      <c r="B38" s="76" t="s">
        <v>30</v>
      </c>
      <c r="C38" s="64"/>
      <c r="D38" s="65"/>
      <c r="E38" s="74"/>
      <c r="F38" s="67"/>
      <c r="G38" s="68">
        <f t="shared" si="7"/>
        <v>0</v>
      </c>
      <c r="H38" s="69" t="b">
        <f t="shared" si="11"/>
        <v>0</v>
      </c>
      <c r="I38" s="55">
        <f t="shared" si="4"/>
        <v>0</v>
      </c>
      <c r="J38" s="70"/>
      <c r="K38" s="53">
        <f t="shared" si="8"/>
        <v>0</v>
      </c>
      <c r="L38" s="69" t="b">
        <f t="shared" si="12"/>
        <v>0</v>
      </c>
      <c r="M38" s="57">
        <f t="shared" si="5"/>
        <v>0</v>
      </c>
      <c r="N38" s="70"/>
      <c r="O38" s="53">
        <f t="shared" si="9"/>
        <v>0</v>
      </c>
      <c r="P38" s="68" t="b">
        <f t="shared" si="10"/>
        <v>0</v>
      </c>
      <c r="Q38" s="71">
        <f t="shared" si="6"/>
        <v>0</v>
      </c>
      <c r="R38" s="72">
        <f t="shared" si="2"/>
        <v>0</v>
      </c>
      <c r="S38" s="73">
        <f t="shared" si="13"/>
        <v>1</v>
      </c>
    </row>
    <row r="39" spans="1:19" s="61" customFormat="1" ht="20.100000000000001" customHeight="1" x14ac:dyDescent="0.25">
      <c r="A39" s="62">
        <v>39</v>
      </c>
      <c r="B39" s="76" t="s">
        <v>30</v>
      </c>
      <c r="C39" s="64"/>
      <c r="D39" s="65"/>
      <c r="E39" s="74"/>
      <c r="F39" s="67"/>
      <c r="G39" s="68">
        <f t="shared" si="7"/>
        <v>0</v>
      </c>
      <c r="H39" s="69" t="b">
        <f t="shared" si="11"/>
        <v>0</v>
      </c>
      <c r="I39" s="55">
        <f t="shared" si="4"/>
        <v>0</v>
      </c>
      <c r="J39" s="70"/>
      <c r="K39" s="53">
        <f t="shared" si="8"/>
        <v>0</v>
      </c>
      <c r="L39" s="69" t="b">
        <f t="shared" si="12"/>
        <v>0</v>
      </c>
      <c r="M39" s="57">
        <f t="shared" si="5"/>
        <v>0</v>
      </c>
      <c r="N39" s="70"/>
      <c r="O39" s="53">
        <f t="shared" si="9"/>
        <v>0</v>
      </c>
      <c r="P39" s="68" t="b">
        <f t="shared" si="10"/>
        <v>0</v>
      </c>
      <c r="Q39" s="71">
        <f t="shared" si="6"/>
        <v>0</v>
      </c>
      <c r="R39" s="72">
        <f t="shared" si="2"/>
        <v>0</v>
      </c>
      <c r="S39" s="73">
        <f t="shared" si="13"/>
        <v>1</v>
      </c>
    </row>
    <row r="40" spans="1:19" s="61" customFormat="1" ht="20.100000000000001" customHeight="1" x14ac:dyDescent="0.25">
      <c r="A40" s="62">
        <v>40</v>
      </c>
      <c r="B40" s="76" t="s">
        <v>30</v>
      </c>
      <c r="C40" s="64"/>
      <c r="D40" s="65"/>
      <c r="E40" s="74"/>
      <c r="F40" s="67"/>
      <c r="G40" s="68">
        <f t="shared" si="7"/>
        <v>0</v>
      </c>
      <c r="H40" s="69" t="b">
        <f t="shared" si="11"/>
        <v>0</v>
      </c>
      <c r="I40" s="55">
        <f t="shared" si="4"/>
        <v>0</v>
      </c>
      <c r="J40" s="70"/>
      <c r="K40" s="53">
        <f t="shared" si="8"/>
        <v>0</v>
      </c>
      <c r="L40" s="69" t="b">
        <f t="shared" si="12"/>
        <v>0</v>
      </c>
      <c r="M40" s="57">
        <f t="shared" si="5"/>
        <v>0</v>
      </c>
      <c r="N40" s="70"/>
      <c r="O40" s="53">
        <f t="shared" si="9"/>
        <v>0</v>
      </c>
      <c r="P40" s="68" t="b">
        <f t="shared" si="10"/>
        <v>0</v>
      </c>
      <c r="Q40" s="71">
        <f t="shared" si="6"/>
        <v>0</v>
      </c>
      <c r="R40" s="72">
        <f t="shared" si="2"/>
        <v>0</v>
      </c>
      <c r="S40" s="73">
        <f t="shared" si="13"/>
        <v>1</v>
      </c>
    </row>
    <row r="41" spans="1:19" s="61" customFormat="1" ht="20.100000000000001" customHeight="1" x14ac:dyDescent="0.25">
      <c r="A41" s="62">
        <v>41</v>
      </c>
      <c r="B41" s="76" t="s">
        <v>30</v>
      </c>
      <c r="C41" s="64"/>
      <c r="D41" s="65"/>
      <c r="E41" s="74"/>
      <c r="F41" s="67"/>
      <c r="G41" s="68">
        <f t="shared" si="7"/>
        <v>0</v>
      </c>
      <c r="H41" s="69" t="b">
        <f t="shared" si="11"/>
        <v>0</v>
      </c>
      <c r="I41" s="55">
        <f t="shared" si="4"/>
        <v>0</v>
      </c>
      <c r="J41" s="70"/>
      <c r="K41" s="53">
        <f t="shared" si="8"/>
        <v>0</v>
      </c>
      <c r="L41" s="69" t="b">
        <f t="shared" si="12"/>
        <v>0</v>
      </c>
      <c r="M41" s="57">
        <f t="shared" si="5"/>
        <v>0</v>
      </c>
      <c r="N41" s="70"/>
      <c r="O41" s="53">
        <f t="shared" si="9"/>
        <v>0</v>
      </c>
      <c r="P41" s="68" t="b">
        <f t="shared" si="10"/>
        <v>0</v>
      </c>
      <c r="Q41" s="71">
        <f t="shared" si="6"/>
        <v>0</v>
      </c>
      <c r="R41" s="72">
        <f t="shared" si="2"/>
        <v>0</v>
      </c>
      <c r="S41" s="73">
        <f t="shared" si="13"/>
        <v>1</v>
      </c>
    </row>
    <row r="42" spans="1:19" s="61" customFormat="1" ht="20.100000000000001" customHeight="1" x14ac:dyDescent="0.25">
      <c r="A42" s="62">
        <v>42</v>
      </c>
      <c r="B42" s="76" t="s">
        <v>30</v>
      </c>
      <c r="C42" s="64"/>
      <c r="D42" s="65"/>
      <c r="E42" s="74"/>
      <c r="F42" s="67"/>
      <c r="G42" s="68">
        <f t="shared" si="7"/>
        <v>0</v>
      </c>
      <c r="H42" s="69" t="b">
        <f t="shared" si="11"/>
        <v>0</v>
      </c>
      <c r="I42" s="55">
        <f t="shared" si="4"/>
        <v>0</v>
      </c>
      <c r="J42" s="70"/>
      <c r="K42" s="53">
        <f t="shared" si="8"/>
        <v>0</v>
      </c>
      <c r="L42" s="69" t="b">
        <f t="shared" si="12"/>
        <v>0</v>
      </c>
      <c r="M42" s="57">
        <f t="shared" si="5"/>
        <v>0</v>
      </c>
      <c r="N42" s="70"/>
      <c r="O42" s="53">
        <f t="shared" si="9"/>
        <v>0</v>
      </c>
      <c r="P42" s="68" t="b">
        <f t="shared" si="10"/>
        <v>0</v>
      </c>
      <c r="Q42" s="71">
        <f t="shared" si="6"/>
        <v>0</v>
      </c>
      <c r="R42" s="72">
        <f t="shared" si="2"/>
        <v>0</v>
      </c>
      <c r="S42" s="73">
        <f t="shared" si="13"/>
        <v>1</v>
      </c>
    </row>
    <row r="43" spans="1:19" s="61" customFormat="1" ht="20.100000000000001" customHeight="1" x14ac:dyDescent="0.25">
      <c r="A43" s="62">
        <v>43</v>
      </c>
      <c r="B43" s="76" t="s">
        <v>30</v>
      </c>
      <c r="C43" s="64"/>
      <c r="D43" s="65"/>
      <c r="E43" s="74"/>
      <c r="F43" s="67"/>
      <c r="G43" s="68">
        <f t="shared" si="7"/>
        <v>0</v>
      </c>
      <c r="H43" s="69" t="b">
        <f t="shared" si="11"/>
        <v>0</v>
      </c>
      <c r="I43" s="55">
        <f t="shared" si="4"/>
        <v>0</v>
      </c>
      <c r="J43" s="70"/>
      <c r="K43" s="53">
        <f t="shared" si="8"/>
        <v>0</v>
      </c>
      <c r="L43" s="69" t="b">
        <f t="shared" si="12"/>
        <v>0</v>
      </c>
      <c r="M43" s="57">
        <f t="shared" si="5"/>
        <v>0</v>
      </c>
      <c r="N43" s="70"/>
      <c r="O43" s="53">
        <f t="shared" si="9"/>
        <v>0</v>
      </c>
      <c r="P43" s="68" t="b">
        <f t="shared" si="10"/>
        <v>0</v>
      </c>
      <c r="Q43" s="71">
        <f t="shared" si="6"/>
        <v>0</v>
      </c>
      <c r="R43" s="72">
        <f t="shared" si="2"/>
        <v>0</v>
      </c>
      <c r="S43" s="73">
        <f t="shared" si="13"/>
        <v>1</v>
      </c>
    </row>
    <row r="44" spans="1:19" s="61" customFormat="1" ht="20.100000000000001" customHeight="1" x14ac:dyDescent="0.25">
      <c r="A44" s="62">
        <v>44</v>
      </c>
      <c r="B44" s="76" t="s">
        <v>30</v>
      </c>
      <c r="C44" s="64"/>
      <c r="D44" s="65"/>
      <c r="E44" s="77"/>
      <c r="F44" s="67"/>
      <c r="G44" s="68">
        <f t="shared" si="7"/>
        <v>0</v>
      </c>
      <c r="H44" s="69" t="b">
        <f t="shared" si="11"/>
        <v>0</v>
      </c>
      <c r="I44" s="55">
        <f t="shared" si="4"/>
        <v>0</v>
      </c>
      <c r="J44" s="70"/>
      <c r="K44" s="53">
        <f t="shared" si="8"/>
        <v>0</v>
      </c>
      <c r="L44" s="69" t="b">
        <f t="shared" si="12"/>
        <v>0</v>
      </c>
      <c r="M44" s="57">
        <f t="shared" si="5"/>
        <v>0</v>
      </c>
      <c r="N44" s="70"/>
      <c r="O44" s="53">
        <f t="shared" si="9"/>
        <v>0</v>
      </c>
      <c r="P44" s="68" t="b">
        <f t="shared" si="10"/>
        <v>0</v>
      </c>
      <c r="Q44" s="71">
        <f t="shared" si="6"/>
        <v>0</v>
      </c>
      <c r="R44" s="72">
        <f t="shared" si="2"/>
        <v>0</v>
      </c>
      <c r="S44" s="73">
        <f t="shared" si="13"/>
        <v>1</v>
      </c>
    </row>
    <row r="45" spans="1:19" s="61" customFormat="1" ht="20.100000000000001" customHeight="1" x14ac:dyDescent="0.25">
      <c r="A45" s="62">
        <v>43</v>
      </c>
      <c r="B45" s="78" t="s">
        <v>30</v>
      </c>
      <c r="C45" s="79"/>
      <c r="D45" s="80"/>
      <c r="E45" s="81"/>
      <c r="F45" s="67"/>
      <c r="G45" s="68">
        <f t="shared" si="7"/>
        <v>0</v>
      </c>
      <c r="H45" s="69" t="b">
        <f t="shared" si="11"/>
        <v>0</v>
      </c>
      <c r="I45" s="55">
        <f t="shared" si="4"/>
        <v>0</v>
      </c>
      <c r="J45" s="70"/>
      <c r="K45" s="53">
        <f t="shared" si="8"/>
        <v>0</v>
      </c>
      <c r="L45" s="69" t="b">
        <f t="shared" si="12"/>
        <v>0</v>
      </c>
      <c r="M45" s="57">
        <f t="shared" si="5"/>
        <v>0</v>
      </c>
      <c r="N45" s="70"/>
      <c r="O45" s="53">
        <f t="shared" si="9"/>
        <v>0</v>
      </c>
      <c r="P45" s="68" t="b">
        <f t="shared" si="10"/>
        <v>0</v>
      </c>
      <c r="Q45" s="71">
        <f t="shared" si="6"/>
        <v>0</v>
      </c>
      <c r="R45" s="72">
        <f t="shared" si="2"/>
        <v>0</v>
      </c>
      <c r="S45" s="73">
        <f t="shared" si="13"/>
        <v>1</v>
      </c>
    </row>
    <row r="46" spans="1:19" s="61" customFormat="1" ht="20.100000000000001" customHeight="1" x14ac:dyDescent="0.25">
      <c r="A46" s="62">
        <v>44</v>
      </c>
      <c r="B46" s="78" t="s">
        <v>30</v>
      </c>
      <c r="C46" s="79"/>
      <c r="D46" s="80"/>
      <c r="E46" s="81"/>
      <c r="F46" s="67"/>
      <c r="G46" s="68">
        <f t="shared" si="7"/>
        <v>0</v>
      </c>
      <c r="H46" s="69" t="b">
        <f t="shared" si="11"/>
        <v>0</v>
      </c>
      <c r="I46" s="55">
        <f t="shared" si="4"/>
        <v>0</v>
      </c>
      <c r="J46" s="70"/>
      <c r="K46" s="53">
        <f t="shared" si="8"/>
        <v>0</v>
      </c>
      <c r="L46" s="69" t="b">
        <f t="shared" si="12"/>
        <v>0</v>
      </c>
      <c r="M46" s="57">
        <f t="shared" si="5"/>
        <v>0</v>
      </c>
      <c r="N46" s="70"/>
      <c r="O46" s="53">
        <f t="shared" si="9"/>
        <v>0</v>
      </c>
      <c r="P46" s="68" t="b">
        <f t="shared" si="10"/>
        <v>0</v>
      </c>
      <c r="Q46" s="71">
        <f t="shared" si="6"/>
        <v>0</v>
      </c>
      <c r="R46" s="72">
        <f t="shared" si="2"/>
        <v>0</v>
      </c>
      <c r="S46" s="73">
        <f t="shared" si="13"/>
        <v>1</v>
      </c>
    </row>
    <row r="47" spans="1:19" ht="20.100000000000001" customHeight="1" x14ac:dyDescent="0.25">
      <c r="A47" s="25">
        <v>45</v>
      </c>
      <c r="B47" s="24" t="s">
        <v>30</v>
      </c>
      <c r="C47" s="26"/>
      <c r="D47" s="21"/>
      <c r="E47" s="41"/>
      <c r="F47" s="22"/>
      <c r="G47" s="9">
        <f t="shared" si="7"/>
        <v>0</v>
      </c>
      <c r="H47" s="7" t="b">
        <f t="shared" si="11"/>
        <v>0</v>
      </c>
      <c r="I47" s="29">
        <f t="shared" si="4"/>
        <v>0</v>
      </c>
      <c r="J47" s="23"/>
      <c r="K47" s="20">
        <f t="shared" si="8"/>
        <v>0</v>
      </c>
      <c r="L47" s="7" t="b">
        <f t="shared" si="12"/>
        <v>0</v>
      </c>
      <c r="M47" s="31">
        <f t="shared" si="5"/>
        <v>0</v>
      </c>
      <c r="N47" s="23"/>
      <c r="O47" s="20">
        <f t="shared" si="9"/>
        <v>0</v>
      </c>
      <c r="P47" s="9" t="b">
        <f t="shared" si="10"/>
        <v>0</v>
      </c>
      <c r="Q47" s="30">
        <f t="shared" si="6"/>
        <v>0</v>
      </c>
      <c r="R47" s="19">
        <f t="shared" si="2"/>
        <v>0</v>
      </c>
      <c r="S47" s="10">
        <f t="shared" si="13"/>
        <v>1</v>
      </c>
    </row>
    <row r="48" spans="1:19" ht="20.100000000000001" customHeight="1" x14ac:dyDescent="0.25">
      <c r="A48" s="25">
        <v>46</v>
      </c>
      <c r="B48" s="24" t="s">
        <v>30</v>
      </c>
      <c r="C48" s="26"/>
      <c r="D48" s="21"/>
      <c r="E48" s="41"/>
      <c r="F48" s="22"/>
      <c r="G48" s="9">
        <f t="shared" si="7"/>
        <v>0</v>
      </c>
      <c r="H48" s="7" t="b">
        <f t="shared" si="11"/>
        <v>0</v>
      </c>
      <c r="I48" s="29">
        <f t="shared" si="4"/>
        <v>0</v>
      </c>
      <c r="J48" s="23"/>
      <c r="K48" s="20">
        <f t="shared" si="8"/>
        <v>0</v>
      </c>
      <c r="L48" s="7" t="b">
        <f t="shared" si="12"/>
        <v>0</v>
      </c>
      <c r="M48" s="31">
        <f t="shared" si="5"/>
        <v>0</v>
      </c>
      <c r="N48" s="23"/>
      <c r="O48" s="20">
        <f t="shared" si="9"/>
        <v>0</v>
      </c>
      <c r="P48" s="9" t="b">
        <f t="shared" si="10"/>
        <v>0</v>
      </c>
      <c r="Q48" s="30">
        <f t="shared" si="6"/>
        <v>0</v>
      </c>
      <c r="R48" s="19">
        <f t="shared" si="2"/>
        <v>0</v>
      </c>
      <c r="S48" s="10">
        <f t="shared" si="13"/>
        <v>1</v>
      </c>
    </row>
    <row r="49" spans="1:19" ht="20.100000000000001" customHeight="1" x14ac:dyDescent="0.25">
      <c r="A49" s="25">
        <v>47</v>
      </c>
      <c r="B49" s="24" t="s">
        <v>30</v>
      </c>
      <c r="C49" s="26"/>
      <c r="D49" s="21"/>
      <c r="E49" s="41"/>
      <c r="F49" s="22"/>
      <c r="G49" s="9">
        <f t="shared" si="7"/>
        <v>0</v>
      </c>
      <c r="H49" s="7" t="b">
        <f t="shared" si="11"/>
        <v>0</v>
      </c>
      <c r="I49" s="29">
        <f t="shared" si="4"/>
        <v>0</v>
      </c>
      <c r="J49" s="23"/>
      <c r="K49" s="20">
        <f t="shared" si="8"/>
        <v>0</v>
      </c>
      <c r="L49" s="7" t="b">
        <f t="shared" si="12"/>
        <v>0</v>
      </c>
      <c r="M49" s="31">
        <f t="shared" si="5"/>
        <v>0</v>
      </c>
      <c r="N49" s="23"/>
      <c r="O49" s="20">
        <f t="shared" si="9"/>
        <v>0</v>
      </c>
      <c r="P49" s="9" t="b">
        <f t="shared" si="10"/>
        <v>0</v>
      </c>
      <c r="Q49" s="30">
        <f t="shared" si="6"/>
        <v>0</v>
      </c>
      <c r="R49" s="19">
        <f t="shared" si="2"/>
        <v>0</v>
      </c>
      <c r="S49" s="10">
        <f t="shared" si="13"/>
        <v>1</v>
      </c>
    </row>
    <row r="50" spans="1:19" ht="20.100000000000001" customHeight="1" x14ac:dyDescent="0.25">
      <c r="A50" s="25">
        <v>48</v>
      </c>
      <c r="B50" s="24"/>
      <c r="C50" s="26"/>
      <c r="D50" s="21"/>
      <c r="E50" s="41"/>
      <c r="F50" s="22"/>
      <c r="G50" s="9">
        <f t="shared" si="7"/>
        <v>0</v>
      </c>
      <c r="H50" s="7" t="b">
        <f t="shared" si="11"/>
        <v>0</v>
      </c>
      <c r="I50" s="29">
        <f t="shared" si="4"/>
        <v>0</v>
      </c>
      <c r="J50" s="23"/>
      <c r="K50" s="20">
        <f t="shared" si="8"/>
        <v>0</v>
      </c>
      <c r="L50" s="7" t="b">
        <f t="shared" si="12"/>
        <v>0</v>
      </c>
      <c r="M50" s="31">
        <f t="shared" si="5"/>
        <v>0</v>
      </c>
      <c r="N50" s="23"/>
      <c r="O50" s="20">
        <f t="shared" si="9"/>
        <v>0</v>
      </c>
      <c r="P50" s="9" t="b">
        <f t="shared" si="10"/>
        <v>0</v>
      </c>
      <c r="Q50" s="30">
        <f t="shared" si="6"/>
        <v>0</v>
      </c>
      <c r="R50" s="19">
        <f t="shared" si="2"/>
        <v>0</v>
      </c>
      <c r="S50" s="10">
        <f t="shared" si="13"/>
        <v>1</v>
      </c>
    </row>
  </sheetData>
  <sheetProtection algorithmName="SHA-512" hashValue="NPVJjr5YXoHN+lPOqMghcDkXpxQuSbBjaj9ffTbVpz/NixhDavUu+VZbyKMlX0JMbvmO+330L/kfy7aYg8ZC7w==" saltValue="FvktosIyeFqcNMWp0qslVg==" spinCount="100000" sheet="1" objects="1" scenarios="1"/>
  <conditionalFormatting sqref="H2:H50 L2:L50 P2:P50">
    <cfRule type="cellIs" dxfId="2" priority="1" operator="lessThan">
      <formula>7</formula>
    </cfRule>
    <cfRule type="cellIs" dxfId="1" priority="2" operator="lessThan">
      <formula>4</formula>
    </cfRule>
  </conditionalFormatting>
  <conditionalFormatting sqref="S2:S50">
    <cfRule type="cellIs" dxfId="0" priority="4" operator="lessThan">
      <formula>4</formula>
    </cfRule>
  </conditionalFormatting>
  <printOptions horizontalCentered="1"/>
  <pageMargins left="0.31496062992125984" right="0.31496062992125984" top="0.78740157480314965" bottom="0.39370078740157483" header="0.31496062992125984" footer="0.31496062992125984"/>
  <pageSetup paperSize="9" orientation="landscape" horizontalDpi="4294967293" verticalDpi="0" r:id="rId1"/>
  <headerFooter>
    <oddHeader>&amp;C&amp;10&amp;A&amp;RSAFE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k E A A B Q S w M E F A A C A A g A I b k o S T a v f h u n A A A A + A A A A B I A H A B D b 2 5 m a W c v U G F j a 2 F n Z S 5 4 b W w g o h g A K K A U A A A A A A A A A A A A A A A A A A A A A A A A A A A A h Y 8 x D o I w G E a v Q r r T l k K M I T 9 l U D d J T E y M a 1 M q N E I x t F j u 5 u C R v I I k i r o 5 f i 9 v e N / j d o d 8 b J v g q n q r O 5 O h C F M U K C O 7 U p s q Q 4 M 7 h U u U c 9 g J e R a V C i b Z 2 H S 0 Z Y Z q 5 y 4 p I d 5 7 7 G P c 9 R V h l E b k W G z 3 s l a t Q B 9 Z / 5 d D b a w T R i r E 4 f C K 4 Q z H C 5 w k c Y I j F g G Z M R T a f B U 2 F W M K 5 A f C a m j c 0 C t e q n C 9 A T J P I O 8 X / A l Q S w M E F A A C A A g A I b k o S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G 5 K E n y 6 4 4 j Y A E A A F E C A A A T A B w A R m 9 y b X V s Y X M v U 2 V j d G l v b j E u b S C i G A A o o B Q A A A A A A A A A A A A A A A A A A A A A A A A A A A B 1 j 9 9 q w j A U x u 8 F 3 + G Q 3 V Q o p R 2 y i 4 k X w 7 k 5 h P 2 h M m F W R t R j 7 U w T S U 5 Y R X y b P c N e w B d b t O v G h u Y m 4 f u + f O d 3 D E 4 p U x L i 8 o 5 a 9 V q 9 Z h Z c 4 w w G f I J C Y A R t E E j 1 G r j z Z P e S U 7 r F F E U w V H o 5 U W r p 3 W Q C g 4 6 S h J K M x 3 q X S R j C N S c u b A F x N l 2 g t j J N w g g e 9 E y i h n i l N C V h s 3 z M 0 R A m 5 2 F 0 A V f W v K M m l w Z u S e W c M j N d J F 2 d Q h T C W 1 A I U 7 C G D 9 I K 4 Q N p i w 2 / Z K t 4 X + M F I j n G E n Y z u i P M 2 6 y y m d / P 5 K z N D i k 2 3 o 7 2 m O P v j j P W 2 3 0 6 W E g d k Z 0 T Q g / 5 D D V z d a 7 A L f m o V a 4 I S 9 l 4 f 4 c 2 f m p u c f c h X Y J c 1 2 C 9 + v 0 / 0 F y a u d J 5 R w m b S + e h 8 U 6 O 9 T c b 1 h c B c 5 u 6 I H C 5 3 v q w Y f c 8 x 0 o j L O g g P i s t j + l D z M i s d K V L m 0 9 Q H 5 w o D H N 4 c f Y R r 2 9 T F N B c p v + 8 b a N e y + S p N V t f U E s B A i 0 A F A A C A A g A I b k o S T a v f h u n A A A A + A A A A B I A A A A A A A A A A A A A A A A A A A A A A E N v b m Z p Z y 9 Q Y W N r Y W d l L n h t b F B L A Q I t A B Q A A g A I A C G 5 K E k P y u m r p A A A A O k A A A A T A A A A A A A A A A A A A A A A A P M A A A B b Q 2 9 u d G V u d F 9 U e X B l c 1 0 u e G 1 s U E s B A i 0 A F A A C A A g A I b k o S f L r j i N g A Q A A U Q I A A B M A A A A A A A A A A A A A A A A A 5 A E A A E Z v c m 1 1 b G F z L 1 N l Y 3 R p b 2 4 x L m 1 Q S w U G A A A A A A M A A w D C A A A A k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+ w s A A A A A A A D Z C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Z W x s Z T E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Q 2 9 1 b n Q i I F Z h b H V l P S J s M T A i I C 8 + P E V u d H J 5 I F R 5 c G U 9 I k Z p b G x F c n J v c k N v d W 5 0 I i B W Y W x 1 Z T 0 i b D A i I C 8 + P E V u d H J 5 I F R 5 c G U 9 I k Z p b G x D b 2 x 1 b W 5 U e X B l c y I g V m F s d W U 9 I n N B Q V l H Q l F V R i I g L z 4 8 R W 5 0 c n k g V H l w Z T 0 i R m l s b E N v b H V t b k 5 h b W V z I i B W Y W x 1 Z T 0 i c 1 s m c X V v d D t L b C 4 m c X V v d D s s J n F 1 b 3 Q 7 T m F t Z S Z x d W 9 0 O y w m c X V v d D t W b 3 J u Y W 1 l J n F 1 b 3 Q 7 L C Z x d W 9 0 O 1 d l a X R z c H I m c X V v d D s s J n F 1 b 3 Q 7 M T A w b S B a Z W l 0 J n F 1 b 3 Q 7 L C Z x d W 9 0 O 0 t 1 Z 2 V s I D R r Z y Z x d W 9 0 O 1 0 i I C 8 + P E V u d H J 5 I F R 5 c G U 9 I k Z p b G x F c n J v c k N v Z G U i I F Z h b H V l P S J z V W 5 r b m 9 3 b i I g L z 4 8 R W 5 0 c n k g V H l w Z T 0 i R m l s b E x h c 3 R V c G R h d G V k I i B W Y W x 1 Z T 0 i Z D I w M T Y t M D k t M D h U M j E 6 M D c 6 N T c u N D Q 2 N T I y M F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Y m V s b G U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x l M S 9 H Z c O k b m R l c n R l c i B U e X A u e 0 t s L i w w f S Z x d W 9 0 O y w m c X V v d D t T Z W N 0 a W 9 u M S 9 U Y W J l b G x l M S 9 H Z c O k b m R l c n R l c i B U e X A u e 0 5 h b W U s M X 0 m c X V v d D s s J n F 1 b 3 Q 7 U 2 V j d G l v b j E v V G F i Z W x s Z T E v R 2 X D p G 5 k Z X J 0 Z X I g V H l w L n t W b 3 J u Y W 1 l L D J 9 J n F 1 b 3 Q 7 L C Z x d W 9 0 O 1 N l Y 3 R p b 2 4 x L 1 R h Y m V s b G U x L 0 d l w 6 R u Z G V y d G V y I F R 5 c C 5 7 V 2 V p d H N w c i w z f S Z x d W 9 0 O y w m c X V v d D t T Z W N 0 a W 9 u M S 9 U Y W J l b G x l M S 9 H Z c O k b m R l c n R l c i B U e X A u e z E w M G 0 g W m V p d C w 0 f S Z x d W 9 0 O y w m c X V v d D t T Z W N 0 a W 9 u M S 9 U Y W J l b G x l M S 9 H Z c O k b m R l c n R l c i B U e X A u e 0 t 1 Z 2 V s I D R r Z y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l b G x l M S 9 H Z c O k b m R l c n R l c i B U e X A u e 0 t s L i w w f S Z x d W 9 0 O y w m c X V v d D t T Z W N 0 a W 9 u M S 9 U Y W J l b G x l M S 9 H Z c O k b m R l c n R l c i B U e X A u e 0 5 h b W U s M X 0 m c X V v d D s s J n F 1 b 3 Q 7 U 2 V j d G l v b j E v V G F i Z W x s Z T E v R 2 X D p G 5 k Z X J 0 Z X I g V H l w L n t W b 3 J u Y W 1 l L D J 9 J n F 1 b 3 Q 7 L C Z x d W 9 0 O 1 N l Y 3 R p b 2 4 x L 1 R h Y m V s b G U x L 0 d l w 6 R u Z G V y d G V y I F R 5 c C 5 7 V 2 V p d H N w c i w z f S Z x d W 9 0 O y w m c X V v d D t T Z W N 0 a W 9 u M S 9 U Y W J l b G x l M S 9 H Z c O k b m R l c n R l c i B U e X A u e z E w M G 0 g W m V p d C w 0 f S Z x d W 9 0 O y w m c X V v d D t T Z W N 0 a W 9 u M S 9 U Y W J l b G x l M S 9 H Z c O k b m R l c n R l c i B U e X A u e 0 t 1 Z 2 V s I D R r Z y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Z T E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V G F i Z W x s Z T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H Z S V D M y V B N G 5 k Z X J 0 Z X I l M j B U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T w Z 5 + X y H b U K M 5 G C l 9 k U V O Q A A A A A C A A A A A A A Q Z g A A A A E A A C A A A A C a 9 N c p f h 4 j a U d M n D g e 0 V V n 6 v v E k p i w h s j T 8 l r 7 a 3 i N a A A A A A A O g A A A A A I A A C A A A A C n / q H n y X 8 k 9 F J H y K F 0 z t V m 6 q Y G p W j 8 w l d l 9 / Z l h 9 H 3 Q 1 A A A A D A x i Y n + 1 K 2 T d F f 6 b 3 G l H V K r Y v g f 8 K k K P R H 0 N E w 6 g o x D Y m e l T s / R D f C K c g d e t p o q P u z x s n c i o T 8 F 7 N + M t j Y 1 L 2 1 s m L h R z 6 h S L H F h o e A Q B n 7 f k A A A A A X p H h 8 b / E 9 O A u y p Y l b k C H P D 1 I / w H c 8 W a M Z M a R l P D Y T Q V E R F X Y D m O w L t S O 7 8 a F W p 8 Y n J q a W I G M j + l 6 7 Z M z p j m O g < / D a t a M a s h u p > 
</file>

<file path=customXml/itemProps1.xml><?xml version="1.0" encoding="utf-8"?>
<ds:datastoreItem xmlns:ds="http://schemas.openxmlformats.org/officeDocument/2006/customXml" ds:itemID="{E697D4DB-4822-40FB-9A8B-36E3995846E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Kl 5Mä SpoFe</vt:lpstr>
      <vt:lpstr>Kl 6Mä SpoFe</vt:lpstr>
      <vt:lpstr>Kl 7Mä SpoFe</vt:lpstr>
      <vt:lpstr>Kl 8Mä SpoFe</vt:lpstr>
      <vt:lpstr>Kl 9Mä SpoFe</vt:lpstr>
      <vt:lpstr>Kl 10Mä SpoFe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</dc:creator>
  <cp:lastModifiedBy>Olaf</cp:lastModifiedBy>
  <cp:lastPrinted>2022-06-29T10:38:53Z</cp:lastPrinted>
  <dcterms:created xsi:type="dcterms:W3CDTF">2016-09-08T05:59:27Z</dcterms:created>
  <dcterms:modified xsi:type="dcterms:W3CDTF">2023-08-15T14:12:14Z</dcterms:modified>
</cp:coreProperties>
</file>